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Y:\EFRE 2021-27\Indikatoren\Zielbeitragsformulare\2 Formulare_Zum Hochladen auf EFRE-Homepage\"/>
    </mc:Choice>
  </mc:AlternateContent>
  <workbookProtection workbookAlgorithmName="SHA-512" workbookHashValue="GHwomqPZZNt+HhaQqdWQtyxlgMke/yncu7y0df1GGZmFEdFhgLQl4X34oETsM65NDX4jmwG5S8Be6/YA/VWxeg==" workbookSaltValue="1g4q2i9tlGzFNc464PuayA==" workbookSpinCount="100000" lockStructure="1"/>
  <bookViews>
    <workbookView xWindow="0" yWindow="0" windowWidth="23040" windowHeight="8670"/>
  </bookViews>
  <sheets>
    <sheet name="Fragenkatalog" sheetId="1" r:id="rId1"/>
    <sheet name="Ergänzende Informationen" sheetId="6" r:id="rId2"/>
    <sheet name="Auswertung Querschnittsziele" sheetId="4" r:id="rId3"/>
    <sheet name="Gewichtungsfaktoren" sheetId="5" state="hidden" r:id="rId4"/>
  </sheets>
  <definedNames>
    <definedName name="_1.1_Abwassermenge">Fragenkatalog!$AE$323</definedName>
    <definedName name="_1.2_Abwasserbelastung">Fragenkatalog!$AE$334</definedName>
    <definedName name="_10_UmweltwirkungAnstoßen">Fragenkatalog!$AE$520</definedName>
    <definedName name="_11_Indirekte_Wirkungen_Keine">Fragenkatalog!$AK$538</definedName>
    <definedName name="_11_Indirekte_Wirkungen_Negativ">Fragenkatalog!$AG$535</definedName>
    <definedName name="_11_Indirekte_Wirkungen_Positiv">Fragenkatalog!$AG$540</definedName>
    <definedName name="_11_Negativ_SchutzgüterNr">Fragenkatalog!$AJ$535</definedName>
    <definedName name="_11_Positiv_SchutzgüterNr">Fragenkatalog!$AJ$540</definedName>
    <definedName name="_2_Fläche">Fragenkatalog!$AE$352</definedName>
    <definedName name="_3_Luft">Fragenkatalog!$AE$367</definedName>
    <definedName name="_4_BiologischeVielfalt">Fragenkatalog!$AE$381</definedName>
    <definedName name="_5.1_A_DeckungBedarf">Fragenkatalog!$AE$395</definedName>
    <definedName name="_5.1_B_Erzeugung">Fragenkatalog!$AE$399</definedName>
    <definedName name="_5.2_Energieverbrauch">Fragenkatalog!$AE$407</definedName>
    <definedName name="_6.1_Ökologische">Fragenkatalog!$AE$422</definedName>
    <definedName name="_6.2_A_Materialeffizienz">Fragenkatalog!$AE$432</definedName>
    <definedName name="_6.2_B_Umweltfreundlichkeit">Fragenkatalog!$AE$443</definedName>
    <definedName name="_7_Transportaufkommen">Fragenkatalog!$AE$460</definedName>
    <definedName name="_8_AngekreuzteNr">Fragenkatalog!$AE$489</definedName>
    <definedName name="_8_Aufbau_Wissen">Fragenkatalog!$AE$488</definedName>
    <definedName name="_9_UmweltfreundlicheBeschaffung">Fragenkatalog!$AE$501</definedName>
    <definedName name="_Antragsteller">Fragenkatalog!$A$23</definedName>
    <definedName name="_B.1.1_Gesetz">Fragenkatalog!$AE$560</definedName>
    <definedName name="_B.1.2_Einbeziehung">Fragenkatalog!$AF$568</definedName>
    <definedName name="_B.1.3_Schulungen">Fragenkatalog!$AF$572</definedName>
    <definedName name="_B.1.4_Diversity">Fragenkatalog!$AF$576</definedName>
    <definedName name="_B.1.5_Sonstige">Fragenkatalog!$AF$586</definedName>
    <definedName name="_B.1.6_Weitere">Fragenkatalog!$AF$590</definedName>
    <definedName name="_B.2.1_Gesetz">Fragenkatalog!$AE$599</definedName>
    <definedName name="_B.2.10_WeitereMaßnahmen">Fragenkatalog!$AF$639</definedName>
    <definedName name="_B.2.2_Einbeziehung">Fragenkatalog!$AF$607</definedName>
    <definedName name="_B.2.3_Beteiligung">Fragenkatalog!$AF$611</definedName>
    <definedName name="_B.2.4_BeiBeteiligungDritter">Fragenkatalog!$AF$615</definedName>
    <definedName name="_B.2.5_Führungspositionen">Fragenkatalog!$AF$619</definedName>
    <definedName name="_B.2.6_Frauenförderung">Fragenkatalog!$AF$623</definedName>
    <definedName name="_B.2.7_Arbeitsplätze_Frauen">Fragenkatalog!$AF$627</definedName>
    <definedName name="_B.2.8_Arbeitszeitregelungen">Fragenkatalog!$AF$631</definedName>
    <definedName name="_B.2.9_SpezielleEinrichtungen">Fragenkatalog!$AF$635</definedName>
    <definedName name="_xlnm._FilterDatabase" localSheetId="3" hidden="1">Gewichtungsfaktoren!$A$4:$WVN$5</definedName>
    <definedName name="_ftn1" localSheetId="0">Fragenkatalog!#REF!</definedName>
    <definedName name="_ftnref1" localSheetId="0">Fragenkatalog!$Q$29</definedName>
    <definedName name="_Maßnahmencode">Fragenkatalog!$AE$45</definedName>
    <definedName name="_O33_Fläche">Fragenkatalog!$AE$353</definedName>
    <definedName name="_Projektbezeichnung">Fragenkatalog!$A$25</definedName>
    <definedName name="Angabe_lt._Formular">"Ja; Nein"</definedName>
    <definedName name="Beschaffung9">Fragenkatalog!$A$514</definedName>
    <definedName name="Diversity_Management">Fragenkatalog!$A$580</definedName>
    <definedName name="_xlnm.Print_Area" localSheetId="2">'Auswertung Querschnittsziele'!$A$1:$J$116</definedName>
    <definedName name="_xlnm.Print_Area" localSheetId="1">'Ergänzende Informationen'!$A$1:$AC$58</definedName>
    <definedName name="_xlnm.Print_Area" localSheetId="0">Fragenkatalog!$A$1:$AC$644</definedName>
    <definedName name="Energieverbrauch5">Fragenkatalog!$A$415</definedName>
    <definedName name="Fauna4">Fragenkatalog!$A$387</definedName>
    <definedName name="Fläche2">Fragenkatalog!$A$361</definedName>
    <definedName name="Indirekte_Wirkungen">Fragenkatalog!$A$547</definedName>
    <definedName name="Konsum10">Fragenkatalog!$A$528</definedName>
    <definedName name="Luft3">Fragenkatalog!$A$375</definedName>
    <definedName name="Materialeinsatz6">Fragenkatalog!$A$450</definedName>
    <definedName name="Transport7">Fragenkatalog!$A$478</definedName>
    <definedName name="Umweltwirkungen_angestoßene_Investitionen" localSheetId="0">Fragenkatalog!$A$517</definedName>
    <definedName name="Umweltwissen8">Fragenkatalog!$A$495</definedName>
    <definedName name="Wasser1" localSheetId="1">Fragenkatalog!$A$342</definedName>
    <definedName name="Wasser1">Fragenkatalog!$A$342</definedName>
  </definedNames>
  <calcPr calcId="162913"/>
</workbook>
</file>

<file path=xl/calcChain.xml><?xml version="1.0" encoding="utf-8"?>
<calcChain xmlns="http://schemas.openxmlformats.org/spreadsheetml/2006/main">
  <c r="J107" i="4" l="1" a="1"/>
  <c r="J107" i="4" s="1"/>
  <c r="J85" i="4" a="1"/>
  <c r="J85" i="4" s="1"/>
  <c r="AT23" i="1" l="1"/>
  <c r="AT25" i="1"/>
  <c r="AT115" i="1"/>
  <c r="AT146" i="1"/>
  <c r="AT159" i="1"/>
  <c r="AT584" i="1"/>
  <c r="AT609" i="1"/>
  <c r="AE501" i="1" l="1"/>
  <c r="AE443" i="1"/>
  <c r="I53" i="4" l="1"/>
  <c r="J64" i="4"/>
  <c r="M61" i="4" l="1"/>
  <c r="M44" i="4"/>
  <c r="AG55" i="1" l="1"/>
  <c r="AG56" i="1"/>
  <c r="AG57" i="1"/>
  <c r="AG58" i="1"/>
  <c r="AG59" i="1"/>
  <c r="AG60" i="1"/>
  <c r="AG61" i="1"/>
  <c r="AG62" i="1"/>
  <c r="AG63" i="1"/>
  <c r="AG64" i="1"/>
  <c r="AG65" i="1"/>
  <c r="AG66" i="1"/>
  <c r="AG67" i="1"/>
  <c r="AG68" i="1"/>
  <c r="AG69" i="1"/>
  <c r="AG70" i="1"/>
  <c r="AG71" i="1"/>
  <c r="AG72" i="1"/>
  <c r="AG73" i="1"/>
  <c r="AG54" i="1"/>
  <c r="AH54" i="1" l="1"/>
  <c r="H53" i="4" l="1"/>
  <c r="H34" i="4"/>
  <c r="H43" i="4" l="1"/>
  <c r="AT570" i="1" l="1"/>
  <c r="AT574" i="1"/>
  <c r="AT466" i="1"/>
  <c r="AG607" i="1"/>
  <c r="AF582" i="1"/>
  <c r="J79" i="4" s="1"/>
  <c r="AF568" i="1"/>
  <c r="J76" i="4" s="1"/>
  <c r="AE471" i="1" l="1"/>
  <c r="I51" i="4" l="1"/>
  <c r="H51" i="4"/>
  <c r="AE488" i="1"/>
  <c r="H52" i="4" s="1"/>
  <c r="AT116" i="1" l="1"/>
  <c r="AT641" i="1" l="1"/>
  <c r="AT637" i="1"/>
  <c r="AT633" i="1"/>
  <c r="AT629" i="1"/>
  <c r="AT625" i="1"/>
  <c r="AT621" i="1"/>
  <c r="AT617" i="1"/>
  <c r="AT613" i="1"/>
  <c r="AT592" i="1"/>
  <c r="AT588" i="1"/>
  <c r="AT578" i="1"/>
  <c r="AT545" i="1"/>
  <c r="AT526" i="1"/>
  <c r="AT512" i="1"/>
  <c r="AT493" i="1"/>
  <c r="AT476" i="1"/>
  <c r="AT448" i="1"/>
  <c r="AT438" i="1"/>
  <c r="AT426" i="1"/>
  <c r="AT413" i="1"/>
  <c r="AT403" i="1"/>
  <c r="AT385" i="1"/>
  <c r="AT373" i="1"/>
  <c r="AT359" i="1"/>
  <c r="AT340" i="1"/>
  <c r="AT329" i="1"/>
  <c r="AT140" i="1"/>
  <c r="AT127" i="1"/>
  <c r="AT76" i="1"/>
  <c r="AE504" i="1" l="1"/>
  <c r="I52" i="4" l="1"/>
  <c r="F25" i="4" l="1"/>
  <c r="F22" i="4"/>
  <c r="F20" i="4" l="1"/>
  <c r="G53" i="4" l="1"/>
  <c r="G34" i="4"/>
  <c r="AE560" i="1" l="1"/>
  <c r="J73" i="4" s="1"/>
  <c r="AH535" i="1"/>
  <c r="AE432" i="1"/>
  <c r="I42" i="4" l="1"/>
  <c r="H42" i="4"/>
  <c r="AI542" i="1"/>
  <c r="AH542" i="1"/>
  <c r="AI541" i="1"/>
  <c r="AH541" i="1"/>
  <c r="AI540" i="1"/>
  <c r="AH540" i="1"/>
  <c r="AI537" i="1"/>
  <c r="AH537" i="1"/>
  <c r="AI536" i="1"/>
  <c r="AH536" i="1"/>
  <c r="AI535" i="1"/>
  <c r="AE27" i="1" l="1"/>
  <c r="I54" i="4" l="1"/>
  <c r="H54" i="4"/>
  <c r="AF639" i="1"/>
  <c r="J103" i="4" s="1"/>
  <c r="AF635" i="1"/>
  <c r="AF631" i="1"/>
  <c r="AF627" i="1"/>
  <c r="AF623" i="1"/>
  <c r="AF619" i="1"/>
  <c r="AF615" i="1"/>
  <c r="AF611" i="1"/>
  <c r="AF607" i="1"/>
  <c r="J95" i="4" s="1"/>
  <c r="AF590" i="1"/>
  <c r="J81" i="4" s="1"/>
  <c r="AF586" i="1"/>
  <c r="J80" i="4" s="1"/>
  <c r="AF576" i="1"/>
  <c r="J78" i="4" s="1"/>
  <c r="AF572" i="1"/>
  <c r="J77" i="4" s="1"/>
  <c r="AE599" i="1"/>
  <c r="J92" i="4" s="1"/>
  <c r="AE489" i="1"/>
  <c r="AE399" i="1"/>
  <c r="AE395" i="1"/>
  <c r="K89" i="4"/>
  <c r="K70" i="4"/>
  <c r="L48" i="4"/>
  <c r="L72" i="4" s="1"/>
  <c r="L91" i="4" s="1"/>
  <c r="K48" i="4"/>
  <c r="K72" i="4" s="1"/>
  <c r="K91" i="4" s="1"/>
  <c r="K46" i="4"/>
  <c r="U42" i="4"/>
  <c r="U41" i="4"/>
  <c r="AK538" i="1"/>
  <c r="J84" i="4" l="1"/>
  <c r="H56" i="4"/>
  <c r="I56" i="4"/>
  <c r="I37" i="4"/>
  <c r="H37" i="4"/>
  <c r="I38" i="4"/>
  <c r="H38" i="4"/>
  <c r="J96" i="4"/>
  <c r="J98" i="4"/>
  <c r="J100" i="4"/>
  <c r="J102" i="4"/>
  <c r="J97" i="4"/>
  <c r="J99" i="4"/>
  <c r="J101" i="4"/>
  <c r="AJ535" i="1"/>
  <c r="AG535" i="1" s="1"/>
  <c r="AJ540" i="1"/>
  <c r="AG540" i="1" s="1"/>
  <c r="J106" i="4" l="1" a="1"/>
  <c r="J106" i="4" s="1"/>
  <c r="I58" i="4"/>
  <c r="H58" i="4"/>
  <c r="I57" i="4"/>
  <c r="J56" i="4" s="1"/>
  <c r="H57" i="4"/>
  <c r="J86" i="4"/>
  <c r="J113" i="4"/>
  <c r="I60" i="4"/>
  <c r="I59" i="4"/>
  <c r="J108" i="4" l="1"/>
  <c r="J114" i="4"/>
  <c r="A543" i="1"/>
  <c r="AE520" i="1"/>
  <c r="J54" i="4"/>
  <c r="J52" i="4"/>
  <c r="AE460" i="1"/>
  <c r="I43" i="4"/>
  <c r="AE422" i="1"/>
  <c r="AE407" i="1"/>
  <c r="H39" i="4" s="1"/>
  <c r="AE381" i="1"/>
  <c r="AE367" i="1"/>
  <c r="Z350" i="1"/>
  <c r="AE353" i="1" s="1"/>
  <c r="AE334" i="1"/>
  <c r="AE323" i="1"/>
  <c r="H50" i="4" l="1"/>
  <c r="I50" i="4"/>
  <c r="J50" i="4" s="1"/>
  <c r="I32" i="4"/>
  <c r="H32" i="4"/>
  <c r="H31" i="4"/>
  <c r="I31" i="4"/>
  <c r="I55" i="4"/>
  <c r="J55" i="4" s="1"/>
  <c r="H55" i="4"/>
  <c r="I40" i="4"/>
  <c r="J40" i="4" s="1"/>
  <c r="H40" i="4"/>
  <c r="I36" i="4"/>
  <c r="J36" i="4" s="1"/>
  <c r="H36" i="4"/>
  <c r="I35" i="4"/>
  <c r="J35" i="4" s="1"/>
  <c r="H35" i="4"/>
  <c r="AE352" i="1"/>
  <c r="I34" i="4"/>
  <c r="I39" i="4"/>
  <c r="J31" i="4" l="1"/>
  <c r="J37" i="4"/>
  <c r="J61" i="4" a="1"/>
  <c r="J61" i="4" s="1"/>
  <c r="I33" i="4"/>
  <c r="H33" i="4"/>
  <c r="H21" i="5"/>
  <c r="J33" i="4" l="1"/>
  <c r="J44" i="4" s="1" a="1"/>
  <c r="J44" i="4" s="1"/>
  <c r="J65" i="4" l="1" a="1"/>
  <c r="J65" i="4" s="1"/>
  <c r="J66" i="4" s="1"/>
  <c r="J112" i="4" l="1"/>
  <c r="J115" i="4" s="1"/>
  <c r="J67" i="4" a="1"/>
  <c r="J67" i="4" s="1"/>
</calcChain>
</file>

<file path=xl/sharedStrings.xml><?xml version="1.0" encoding="utf-8"?>
<sst xmlns="http://schemas.openxmlformats.org/spreadsheetml/2006/main" count="639" uniqueCount="447">
  <si>
    <t>i</t>
  </si>
  <si>
    <t>Name des Ansprechpartners</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</si>
  <si>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</si>
  <si>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</si>
  <si>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</si>
  <si>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</si>
  <si>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</si>
  <si>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</si>
  <si>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</si>
  <si>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</si>
  <si>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</si>
  <si>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</si>
  <si>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</si>
  <si>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</si>
  <si>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</si>
  <si>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</si>
  <si>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</si>
  <si>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</si>
  <si>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</si>
  <si>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</si>
  <si>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</si>
  <si>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</si>
  <si>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</si>
  <si>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</si>
  <si>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</si>
  <si>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</si>
  <si>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</si>
  <si>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</si>
  <si>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</si>
  <si>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</si>
  <si>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</si>
  <si>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</si>
  <si>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</si>
  <si>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</si>
  <si>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</si>
  <si>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</si>
  <si>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</si>
  <si>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</si>
  <si>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</si>
  <si>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</si>
  <si>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</si>
  <si>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</si>
  <si>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</si>
  <si>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</si>
  <si>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</si>
  <si>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</si>
  <si>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</si>
  <si>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</si>
  <si>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</si>
  <si>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</si>
  <si>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</si>
  <si>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</si>
  <si>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</si>
  <si>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</si>
  <si>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</si>
  <si>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</si>
  <si>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</si>
  <si>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</si>
  <si>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</si>
  <si>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</si>
  <si>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</si>
  <si>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</si>
  <si>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</si>
  <si>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</si>
  <si>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</si>
  <si>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</si>
  <si>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</si>
  <si>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</si>
  <si>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</si>
  <si>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</si>
  <si>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</si>
  <si>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</si>
  <si>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</si>
  <si>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Frauenförderprogramme</t>
  </si>
  <si>
    <t>Arbeitsplätze speziell für Frauen</t>
  </si>
  <si>
    <t>Arbeitszeitregelung, die die Vereinbarkeit von Familie und Beruf erleichtert</t>
  </si>
  <si>
    <t>Datum</t>
  </si>
  <si>
    <r>
      <t xml:space="preserve">Bitte geben Sie die Größe der versiegelten Fläche </t>
    </r>
    <r>
      <rPr>
        <u/>
        <sz val="11"/>
        <color theme="1"/>
        <rFont val="Arial"/>
        <family val="2"/>
      </rPr>
      <t>nach</t>
    </r>
    <r>
      <rPr>
        <sz val="11"/>
        <color theme="1"/>
        <rFont val="Arial"/>
        <family val="2"/>
      </rPr>
      <t xml:space="preserve"> Umsetzung Ihres Projekts an (m²)</t>
    </r>
  </si>
  <si>
    <r>
      <t>Sonstige Schlüsseltechnologie</t>
    </r>
    <r>
      <rPr>
        <vertAlign val="superscript"/>
        <sz val="11"/>
        <color theme="1"/>
        <rFont val="Arial"/>
        <family val="2"/>
      </rPr>
      <t>3</t>
    </r>
  </si>
  <si>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</si>
  <si>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</si>
  <si>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</si>
  <si>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</si>
  <si>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</si>
  <si>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</si>
  <si>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</si>
  <si>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</si>
  <si>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</si>
  <si>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</si>
  <si>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</si>
  <si>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</si>
  <si>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</si>
  <si>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</si>
  <si>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</si>
  <si>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</si>
  <si>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</si>
  <si>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</si>
  <si>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(4.)</t>
  </si>
  <si>
    <t>B.1.3</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</si>
  <si>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</si>
  <si>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</si>
  <si>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</si>
  <si>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</si>
  <si>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</si>
  <si>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 xml:space="preserve">       – Die zusätzlich versiegelte Fläche ist größer oder gleich 1.000 m²
       – Die zusätzlich versiegelte Fläche ist kleiner als 1.000 m²</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</si>
  <si>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</si>
  <si>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</si>
  <si>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</si>
  <si>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</si>
  <si>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</si>
  <si>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</si>
  <si>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</si>
  <si>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</si>
  <si>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</si>
  <si>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</si>
  <si>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</si>
  <si>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</si>
  <si>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</si>
  <si>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</si>
  <si>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</si>
  <si>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</si>
  <si>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</si>
  <si>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</si>
  <si>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</si>
  <si>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</si>
  <si>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</si>
  <si>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</si>
  <si>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</si>
  <si>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</si>
  <si>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</si>
  <si>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</si>
  <si>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</si>
  <si>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</si>
  <si>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</si>
  <si>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</si>
  <si>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</si>
  <si>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</si>
  <si>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</si>
  <si>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</si>
  <si>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</si>
  <si>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</si>
  <si>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</si>
  <si>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</si>
  <si>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</si>
  <si>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</si>
  <si>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</si>
  <si>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</si>
  <si>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</si>
  <si>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</si>
  <si>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</si>
  <si>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</si>
  <si>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</si>
  <si>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</si>
  <si>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</si>
  <si>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</si>
  <si>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Die Beantwortung der Frage B.1.1 mit "Ja" ist Voraussetzung für die Förderung im EFRE-Programm.</t>
  </si>
  <si>
    <t>Werden in der Nutzungsphase Ihres Projekts die Prinzipien einer umweltfreundlichen Beschaffung umfassend eingehalten?</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</si>
  <si>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</si>
  <si>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</si>
  <si>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</si>
  <si>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</si>
  <si>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</si>
  <si>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</si>
  <si>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</si>
  <si>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</si>
  <si>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</si>
  <si>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</si>
  <si>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</si>
  <si>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</si>
  <si>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</si>
  <si>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</si>
  <si>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</si>
  <si>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</si>
  <si>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</si>
  <si>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</si>
  <si>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</si>
  <si>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</si>
  <si>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</si>
  <si>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</si>
  <si>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</si>
  <si>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</si>
  <si>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</si>
  <si>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</si>
  <si>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</si>
  <si>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</si>
  <si>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</si>
  <si>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</si>
  <si>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</si>
  <si>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</si>
  <si>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</si>
  <si>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</si>
  <si>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</si>
  <si>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</si>
  <si>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</si>
  <si>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</si>
  <si>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</si>
  <si>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</si>
  <si>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</si>
  <si>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</si>
  <si>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</si>
  <si>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</si>
  <si>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</si>
  <si>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</si>
  <si>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</si>
  <si>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</si>
  <si>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</si>
  <si>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</si>
  <si>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</si>
  <si>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</si>
  <si>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</si>
  <si>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</si>
  <si>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</si>
  <si>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</si>
  <si>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</si>
  <si>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</si>
  <si>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</si>
  <si>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</si>
  <si>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</si>
  <si>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</si>
  <si>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</si>
  <si>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</si>
  <si>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</si>
  <si>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</si>
  <si>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</si>
  <si>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</si>
  <si>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</si>
  <si>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</si>
  <si>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</si>
  <si>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</si>
  <si>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</si>
  <si>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</si>
  <si>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</si>
  <si>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</si>
  <si>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</si>
  <si>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</si>
  <si>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</si>
  <si>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</si>
  <si>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</si>
  <si>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r>
      <rPr>
        <b/>
        <sz val="11"/>
        <rFont val="Arial"/>
        <family val="2"/>
      </rPr>
      <t>Ergänzende Informationen zu 9.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</si>
  <si>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</si>
  <si>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</si>
  <si>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</si>
  <si>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</si>
  <si>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</si>
  <si>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</si>
  <si>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</si>
  <si>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</si>
  <si>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 xml:space="preserve">10. </t>
  </si>
  <si>
    <t>Umweltwirkungen von angestoßenen Investitionen und von angestoßenem Konsum</t>
  </si>
  <si>
    <t xml:space="preserve">9. </t>
  </si>
  <si>
    <t>7.</t>
  </si>
  <si>
    <t>8.</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</si>
  <si>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</si>
  <si>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</si>
  <si>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</si>
  <si>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</si>
  <si>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</si>
  <si>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</si>
  <si>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</si>
  <si>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</si>
  <si>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</si>
  <si>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</si>
  <si>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</si>
  <si>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</si>
  <si>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</si>
  <si>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</si>
  <si>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</si>
  <si>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</si>
  <si>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11. Indirekte Wirkungen auf Schutzgüter</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</si>
  <si>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</si>
  <si>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</si>
  <si>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</si>
  <si>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</si>
  <si>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r>
      <rPr>
        <b/>
        <sz val="11"/>
        <color theme="1"/>
        <rFont val="Arial"/>
        <family val="2"/>
      </rPr>
      <t>Ergänzende Informationen zu 11.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</si>
  <si>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t xml:space="preserve">Erläuterung: </t>
    </r>
    <r>
      <rPr>
        <sz val="11"/>
        <color theme="1"/>
        <rFont val="Arial"/>
        <family val="2"/>
      </rPr>
      <t>Bitte erläutern Sie hier Ihre Angabe (z.B. wie/in welchen Schritten wird der Zielwert erreicht).</t>
    </r>
  </si>
  <si>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</si>
  <si>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</si>
  <si>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</si>
  <si>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</si>
  <si>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</si>
  <si>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</si>
  <si>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</si>
  <si>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B.1: Querschnittsziel Chancengleichheit und Nichtdiskriminierung</t>
  </si>
  <si>
    <t>Zu B.2: Querschnittsziel Gleichstellung von Männern und Frauen</t>
  </si>
  <si>
    <t>Bewertung der Förderfähigkeit Ihres Projekts in Bezug auf die Querschnittsziele:</t>
  </si>
  <si>
    <t>C. Zusammenfassung der Bewertungsergebnisse Ihres Projekts in den Querschnittszielen des EFRE-Programms</t>
  </si>
  <si>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im Bereich Unternehmensinvestition ist als investiv eingestuft und wird daher in Bezug auf seine direkten und indirekten Umweltwirkungen bewertet. Für die Kategorie Ihres Projekts werden die direkten Umweltwirkungen gegenüber den indirekten im Verhältnis 60:40 gewichtet.</t>
    </r>
  </si>
  <si>
    <t>Ausgabe f. Ausw. Datei</t>
  </si>
  <si>
    <t>Li.: Erreichte Punkte</t>
  </si>
  <si>
    <t>Li.: Antwort Nr.</t>
  </si>
  <si>
    <t>Li.: Err. Punkte</t>
  </si>
  <si>
    <t>Li.: Flächengröße</t>
  </si>
  <si>
    <t>Schwellenwerte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</si>
  <si>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</si>
  <si>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</si>
  <si>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</si>
  <si>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</si>
  <si>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</si>
  <si>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</si>
  <si>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</si>
  <si>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</si>
  <si>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</si>
  <si>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</si>
  <si>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</si>
  <si>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Bei der Beteiligung von Männern und Frauen an der Vorbereitung Ihres Projekts werden die unterschiedlichen Lebens- und Arbeitssituationen von Männern und Frauen berücksichtigt.</t>
  </si>
  <si>
    <t>Frage B.2.2 ist einzig bei diesem Formular ausgeblendet</t>
  </si>
  <si>
    <t>Ausgabe Angaben</t>
  </si>
  <si>
    <t>"Investor" individuell für Maßnahme A9, sonst hier "Antragsteller"</t>
  </si>
  <si>
    <t>Angabe nutzende(s) Unternehmen individuell für Maßnahme A9, sonst hier keine Abfrage</t>
  </si>
  <si>
    <t>Maßnahmencode A9 in diesem Formular konstant</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</si>
  <si>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</si>
  <si>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</si>
  <si>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</si>
  <si>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</si>
  <si>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 xml:space="preserve">Ergänzende Informationen zu 5. Energieerzeugung und Energieverbrauch
</t>
    </r>
    <r>
      <rPr>
        <sz val="11"/>
        <color theme="1"/>
        <rFont val="Arial"/>
        <family val="2"/>
      </rPr>
      <t xml:space="preserve">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xml:space="preserve"> Der Energieverbrauch verringert sich auch in absoluten Zahlen (kWh).</t>
    </r>
  </si>
  <si>
    <t>Anlage zum Antrag auf Förderung</t>
  </si>
  <si>
    <t>Formular zur elektronischen Übermittlung als Excel-Datei an efre@l-bank.de</t>
  </si>
  <si>
    <r>
      <rPr>
        <b/>
        <sz val="11"/>
        <color theme="1"/>
        <rFont val="Arial"/>
        <family val="2"/>
      </rPr>
      <t>Bewertungsgegenstand</t>
    </r>
    <r>
      <rPr>
        <sz val="11"/>
        <color theme="1"/>
        <rFont val="Arial"/>
        <family val="2"/>
      </rPr>
      <t xml:space="preserve">
- Direkte Umweltwirkungen
Bitte beziehen Sie Ihre Antworten bei den </t>
    </r>
    <r>
      <rPr>
        <u/>
        <sz val="11"/>
        <color theme="1"/>
        <rFont val="Arial"/>
        <family val="2"/>
      </rPr>
      <t>Fragen 1 bis 6</t>
    </r>
    <r>
      <rPr>
        <sz val="11"/>
        <color theme="1"/>
        <rFont val="Arial"/>
        <family val="2"/>
      </rPr>
      <t xml:space="preserve"> auf die </t>
    </r>
    <r>
      <rPr>
        <u/>
        <sz val="11"/>
        <color theme="1"/>
        <rFont val="Arial"/>
        <family val="2"/>
      </rPr>
      <t>direkten</t>
    </r>
    <r>
      <rPr>
        <sz val="11"/>
        <color theme="1"/>
        <rFont val="Arial"/>
        <family val="2"/>
      </rPr>
      <t xml:space="preserve"> Umweltwirkungen, die durch die geförderten Sachinvestitionen Ihres Projekts vor Ort entstehen, z.B. Wirkungen durch den Bau und Betrieb eines Gebäudes oder die Beschaffung und den Betrieb von Anlagen. Die Fragen sind differenziert nach der Investitionsphase und nach der Nutzungsphase Ihres Projekts gestellt. 
Als </t>
    </r>
    <r>
      <rPr>
        <b/>
        <sz val="11"/>
        <color theme="1"/>
        <rFont val="Arial"/>
        <family val="2"/>
      </rPr>
      <t>Investitionsphase</t>
    </r>
    <r>
      <rPr>
        <sz val="11"/>
        <color theme="1"/>
        <rFont val="Arial"/>
        <family val="2"/>
      </rPr>
      <t xml:space="preserve"> werden die Errichtung von Gebäuden und/oder die Beschaffung von Anlagen etc. bezeichnet.
Als </t>
    </r>
    <r>
      <rPr>
        <b/>
        <sz val="11"/>
        <color theme="1"/>
        <rFont val="Arial"/>
        <family val="2"/>
      </rPr>
      <t>Nutzungsphase</t>
    </r>
    <r>
      <rPr>
        <sz val="11"/>
        <color theme="1"/>
        <rFont val="Arial"/>
        <family val="2"/>
      </rPr>
      <t xml:space="preserve"> werden der Betrieb und die Nutzung der geförderten Gebäude/Anlagen etc. bezeichnet.
- Indirekte Umweltwirkungen
Bitte beziehen Sie Ihre Antworten bei den </t>
    </r>
    <r>
      <rPr>
        <u/>
        <sz val="11"/>
        <color theme="1"/>
        <rFont val="Arial"/>
        <family val="2"/>
      </rPr>
      <t>Fragen 7 bis 11</t>
    </r>
    <r>
      <rPr>
        <sz val="11"/>
        <color theme="1"/>
        <rFont val="Arial"/>
        <family val="2"/>
      </rPr>
      <t xml:space="preserve">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t>
    </r>
  </si>
  <si>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</si>
  <si>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</si>
  <si>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Ergänzende Informationen zu 10.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</si>
  <si>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</si>
  <si>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</si>
  <si>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</si>
  <si>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</si>
  <si>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</si>
  <si>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</si>
  <si>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</si>
  <si>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</si>
  <si>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</si>
  <si>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</si>
  <si>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r>
      <rPr>
        <b/>
        <sz val="26"/>
        <color theme="3"/>
        <rFont val="Rockwell"/>
        <family val="1"/>
      </rPr>
      <t>i</t>
    </r>
    <r>
      <rPr>
        <b/>
        <sz val="11"/>
        <color theme="3"/>
        <rFont val="Rockwell"/>
        <family val="1"/>
      </rPr>
      <t xml:space="preserve"> 
</t>
    </r>
    <r>
      <rPr>
        <u/>
        <sz val="11"/>
        <color theme="1"/>
        <rFont val="Arial"/>
        <family val="2"/>
      </rPr>
      <t/>
    </r>
  </si>
  <si>
    <t>Ergänzende Informationen zu 1. Schutzgut Wasser</t>
  </si>
  <si>
    <r>
      <t xml:space="preserve">
Ergänzende Informationen zu 2. Flächeninanspruchnahme
</t>
    </r>
    <r>
      <rPr>
        <u/>
        <sz val="11"/>
        <color theme="1"/>
        <rFont val="Arial"/>
        <family val="2"/>
      </rPr>
      <t/>
    </r>
  </si>
  <si>
    <t>Ergänzende Informationen zu 3. Schutzgut Luft</t>
  </si>
  <si>
    <t>Ergänzende Informationen zu 4. Biologische Vielfalt, Fauna und Flora</t>
  </si>
  <si>
    <t>Ergänzende Informationen zu 5. Energieerzeugung und Energieverbrauch</t>
  </si>
  <si>
    <t>Ergänzende Informationen zu 6. Materialeinsatz</t>
  </si>
  <si>
    <t>Ergänzende Informationen zu 8. Aufbau und Weitergabe umweltrelevanten Wissens</t>
  </si>
  <si>
    <t>Ergänzende Informationen zu 9. Umweltfreundliche Beschaffung</t>
  </si>
  <si>
    <t>Ergänzende Informationen zu 10. Umweltwirkungen von angestoßenen Investitionen und von angestoßenem Konsum</t>
  </si>
  <si>
    <t>Ergänzende Informationen zu 11. Indirekte Wirkungen auf Schutzgüter</t>
  </si>
  <si>
    <t xml:space="preserve">
</t>
  </si>
  <si>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</si>
  <si>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</si>
  <si>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 xml:space="preserve">Weitere Erläuterungen zur Bearbeitung der Fragen zum Querschnittsziel Nachhaltige Entwicklung </t>
  </si>
  <si>
    <t>0,5 Punkte (5.)</t>
  </si>
  <si>
    <t>0,25 Punkte (2.)</t>
  </si>
  <si>
    <t>0,5 Punkte (3.)</t>
  </si>
  <si>
    <t>1 Punkte (6.)</t>
  </si>
  <si>
    <t>Bitte kreuzen Sie nur ein Feld an.</t>
  </si>
  <si>
    <t>B) Transportarten</t>
  </si>
  <si>
    <t>A) Transportaufkommen</t>
  </si>
  <si>
    <t>Veränderungen von Transportaufkommen und Transportarten</t>
  </si>
  <si>
    <t>0,5 Punkt</t>
  </si>
  <si>
    <t>In der Nutzungsphase werden überwiegend umweltfreundliche Transportarten eingesetzt</t>
  </si>
  <si>
    <t>B.1.7</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</si>
  <si>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</si>
  <si>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</si>
  <si>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 xml:space="preserve">Vorkehrungen, die eine ausgewogene Geschlechterverteilung in der Beschäftigungsstruktur inkl. Führungspositionen sicherstellen, z.B. Frauenförderprogramme. </t>
  </si>
  <si>
    <t>Maßnahmen, die die Vereinbarkeit von Familie und Beruf erleichtern, z.B. flexible Arbeitszeitregelungen oder digitale Angebote, wie Mobiles Arbeiten oder Homeoffice (bitte beschreiben Sie die Maßnahme unten)</t>
  </si>
  <si>
    <t>Ergänzende Informationen zu 7. Veränderungen des Transportaufkommens und der Transportarten</t>
  </si>
  <si>
    <t>In der Nutzungsphase werden überwiegend umweltschädliche Transportarten eingesetzt.</t>
  </si>
  <si>
    <t>Ihr Projekt nimmt keinen Einfluss auf die eingesetzten Transportarten (d.h. es erfolgt kein Transport oder die eingesetzten Transportarten ändern sich nicht).</t>
  </si>
  <si>
    <t xml:space="preserve">Ergänzende Informationen zu B.1.4 Diversity Management
</t>
  </si>
  <si>
    <t xml:space="preserve">i 
</t>
  </si>
  <si>
    <r>
      <rPr>
        <b/>
        <sz val="11"/>
        <color theme="1"/>
        <rFont val="Arial"/>
        <family val="2"/>
      </rPr>
      <t>Ergänzende Informationen zu B.1.4.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</si>
  <si>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</si>
  <si>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color theme="1"/>
        <rFont val="Arial"/>
        <family val="2"/>
      </rPr>
      <t>Nachhaltiges Bauen e.V.,</t>
    </r>
    <r>
      <rPr>
        <u/>
        <sz val="11"/>
        <color theme="10"/>
        <rFont val="Arial"/>
        <family val="2"/>
      </rPr>
      <t xml:space="preserve"> https://www.dgnb-system.de/de/gebaeude/kriterien/)</t>
    </r>
  </si>
  <si>
    <t>Wie wirkt sich Ihr Projekt auf das Transportaufkommen und die Transportarten von Gütern in der Nutzungsphase aus?</t>
  </si>
  <si>
    <r>
      <t xml:space="preserve">Schutzgut Luft </t>
    </r>
    <r>
      <rPr>
        <b/>
        <sz val="11"/>
        <rFont val="Arial"/>
        <family val="2"/>
      </rPr>
      <t>(</t>
    </r>
    <r>
      <rPr>
        <b/>
        <u/>
        <sz val="11"/>
        <rFont val="Arial"/>
        <family val="2"/>
      </rPr>
      <t>ohne CO</t>
    </r>
    <r>
      <rPr>
        <b/>
        <vertAlign val="subscript"/>
        <sz val="11"/>
        <rFont val="Arial"/>
        <family val="2"/>
      </rPr>
      <t>2</t>
    </r>
    <r>
      <rPr>
        <b/>
        <sz val="11"/>
        <rFont val="Arial"/>
        <family val="2"/>
      </rPr>
      <t>)</t>
    </r>
  </si>
  <si>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</si>
  <si>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</si>
  <si>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</si>
  <si>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</si>
  <si>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</si>
  <si>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</si>
  <si>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</si>
  <si>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 xml:space="preserve">B. Querschnittsziele Charta der Grundrechte sowie Gleichstellung von Männern und Frauen </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</si>
  <si>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der ethnischen oder sozialen Herkunft, der Religion, der politischen 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</si>
  <si>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sowie Gleichstellung von Männern und Frauen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und B.2.1 ermittelt.</t>
    </r>
    <r>
      <rPr>
        <b/>
        <sz val="1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</si>
  <si>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</si>
  <si>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</si>
  <si>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rPr>
        <sz val="11"/>
        <rFont val="Arial"/>
        <family val="2"/>
      </rPr>
      <t>Weitere hilfreiche Informationen zum Querschnittsziel Nachhaltige Entwicklung finden Sie auf der EFRE-Internetseite</t>
    </r>
    <r>
      <rPr>
        <u/>
        <sz val="11"/>
        <rFont val="Arial"/>
        <family val="2"/>
      </rPr>
      <t xml:space="preserve"> </t>
    </r>
    <r>
      <rPr>
        <b/>
        <u/>
        <sz val="11"/>
        <rFont val="Arial"/>
        <family val="2"/>
      </rPr>
      <t>www.efre-bw.de</t>
    </r>
  </si>
  <si>
    <r>
      <rPr>
        <b/>
        <sz val="11"/>
        <rFont val="Arial"/>
        <family val="2"/>
      </rPr>
      <t xml:space="preserve">Ergänzende Informationen zu 7.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</si>
  <si>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</si>
  <si>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rPr>
        <b/>
        <sz val="11"/>
        <rFont val="Arial"/>
        <family val="2"/>
      </rPr>
      <t>Ergänzende Informationen zu 8.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</si>
  <si>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</si>
  <si>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</si>
  <si>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r>
      <t xml:space="preserve">Definitionen </t>
    </r>
    <r>
      <rPr>
        <sz val="9"/>
        <color theme="1"/>
        <rFont val="Arial"/>
        <family val="2"/>
      </rPr>
      <t>(Outputindikator O 04)</t>
    </r>
  </si>
  <si>
    <r>
      <t xml:space="preserve">Definitionen </t>
    </r>
    <r>
      <rPr>
        <sz val="9"/>
        <color theme="1"/>
        <rFont val="Arial"/>
        <family val="2"/>
      </rPr>
      <t>(Outputindikator O 13)</t>
    </r>
  </si>
  <si>
    <r>
      <rPr>
        <b/>
        <sz val="11"/>
        <color theme="1"/>
        <rFont val="Arial"/>
        <family val="2"/>
      </rPr>
      <t xml:space="preserve">Antragsteller
</t>
    </r>
    <r>
      <rPr>
        <sz val="11"/>
        <color theme="1"/>
        <rFont val="Arial"/>
        <family val="2"/>
      </rPr>
      <t xml:space="preserve">Bitte übernehmen Sie die Angaben zum Antragsteller aus Ihrem Antrag auf Förderung.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</si>
  <si>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</si>
  <si>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</si>
  <si>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</si>
  <si>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</si>
  <si>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</si>
  <si>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</si>
  <si>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</si>
  <si>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</si>
  <si>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</si>
  <si>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</si>
  <si>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Formular Nr. 1-A</t>
  </si>
  <si>
    <t>Leichtbau und Materialforschung</t>
  </si>
  <si>
    <t>Energie- und Speichertechnologien</t>
  </si>
  <si>
    <t>IT-Sicherheit</t>
  </si>
  <si>
    <t>Robotik</t>
  </si>
  <si>
    <t>Bauwirtschaft</t>
  </si>
  <si>
    <t>Kreislaufwirtschaft</t>
  </si>
  <si>
    <t>EFRE-Programm "Innovation und Energiewende" in Baden-Württemberg 2021-2027</t>
  </si>
  <si>
    <t>Wissensintensive Dienstleistungsinnovationen</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</si>
  <si>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betrifft.</t>
    </r>
  </si>
  <si>
    <t>Teil I – Projekteinordnung sowie Output- und Ergebnisindikatoren</t>
  </si>
  <si>
    <r>
      <rPr>
        <vertAlign val="superscript"/>
        <sz val="8"/>
        <rFont val="Arial"/>
        <family val="2"/>
      </rPr>
      <t>1</t>
    </r>
    <r>
      <rPr>
        <sz val="8"/>
        <rFont val="Arial"/>
        <family val="2"/>
      </rPr>
      <t xml:space="preserve"> vgl. EFRE-Programm Baden-Württemberg 2021-2027 Innovation und Energiewende, </t>
    </r>
    <r>
      <rPr>
        <u/>
        <sz val="8"/>
        <color theme="10"/>
        <rFont val="Arial"/>
        <family val="2"/>
      </rPr>
      <t xml:space="preserve">https://2021-27.efre-bw.de/wp-content/uploads/Operationelles-Programm-2021-2027-Entwurf-Stand-17.04.2020.pdf#
</t>
    </r>
    <r>
      <rPr>
        <vertAlign val="superscript"/>
        <sz val="8"/>
        <color theme="1"/>
        <rFont val="Arial"/>
        <family val="2"/>
      </rPr>
      <t/>
    </r>
  </si>
  <si>
    <t>Anzahl der Unternehmen, die in gemeinsamen Forschungsprojekten mit Forschungseinrichtungen zusammenarbeiten. 
Die Zusammenarbeit bei FuE-Aktivitäten kann neu oder bereits bestehen und sollte mindestens für die Dauer des unterstützten Projekts gelten. Der Indikator umfasst die aktive Teilnahme an gemeinsamen Forschungsprojekten und schließt vertragliche Vereinbarungen ohne aktive Mitarbeit an dem unterstützten Projekt aus.</t>
  </si>
  <si>
    <r>
      <t xml:space="preserve">Definitionen </t>
    </r>
    <r>
      <rPr>
        <sz val="9"/>
        <color theme="1"/>
        <rFont val="Arial"/>
        <family val="2"/>
      </rPr>
      <t>(Ergenbisindikator E 03)</t>
    </r>
  </si>
  <si>
    <t xml:space="preserve">Begriff "Publikation" </t>
  </si>
  <si>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</si>
  <si>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r>
      <t xml:space="preserve">Anzahl der mit Forschungseinrichtungen kooperierende Unternehmen 
</t>
    </r>
    <r>
      <rPr>
        <sz val="9"/>
        <color theme="1"/>
        <rFont val="Arial"/>
        <family val="2"/>
      </rPr>
      <t>(Outputindikator O 04)</t>
    </r>
  </si>
  <si>
    <t>Zählweise der Kooperationen</t>
  </si>
  <si>
    <r>
      <rPr>
        <b/>
        <u/>
        <sz val="14"/>
        <color theme="1"/>
        <rFont val="Arial"/>
        <family val="2"/>
      </rPr>
      <t>Geplante Zielbeiträge beim Antrag auf Förderung</t>
    </r>
    <r>
      <rPr>
        <b/>
        <sz val="14"/>
        <color theme="1"/>
        <rFont val="Arial"/>
        <family val="2"/>
      </rPr>
      <t xml:space="preserve">
von
Bioraffinerien zur Gewinnung von Rohstoffen aus Abfall und Abwasser - Bio-Ab-Cycling 2021-2027</t>
    </r>
  </si>
  <si>
    <r>
      <t xml:space="preserve">Anzahl der unterstützten Forschungseinrichtungen, die sich am Projekt beteiligen
</t>
    </r>
    <r>
      <rPr>
        <sz val="9"/>
        <color theme="1"/>
        <rFont val="Arial"/>
        <family val="2"/>
      </rPr>
      <t>(Outputindikator O 02)</t>
    </r>
  </si>
  <si>
    <r>
      <t xml:space="preserve">Anzahl der Publikationen
</t>
    </r>
    <r>
      <rPr>
        <sz val="9"/>
        <color theme="1"/>
        <rFont val="Arial"/>
        <family val="2"/>
      </rPr>
      <t>(Ergebnisindikator E 03)</t>
    </r>
  </si>
  <si>
    <r>
      <t>Bei der Umsetzung des Projekts und, soweit zutreffend, in der Nutzungsphase können über die gesetzlichen Anforderungen hinaus weitere konkrete Maßnahmen zur Förderung von Chancengleichheit und Vermeidung von Diskriminierung ergriffen werden, für die untenstehenden</t>
    </r>
    <r>
      <rPr>
        <sz val="11"/>
        <color theme="5"/>
        <rFont val="Arial"/>
        <family val="2"/>
      </rPr>
      <t xml:space="preserve"> </t>
    </r>
    <r>
      <rPr>
        <sz val="11"/>
        <color theme="1"/>
        <rFont val="Arial"/>
        <family val="2"/>
      </rPr>
      <t>Beispiele angeführt sind.
Bitte kreuzen Sie Zutreffendes an und/oder beschreiben Sie eine weitere auf Ihr Projekt zutreffende Maßnahme. 
Bitte erläutern Sie jeweils Ihre Angaben, da diese ohne Erläuterung nicht berücksichtigt werden können.</t>
    </r>
  </si>
  <si>
    <r>
      <t xml:space="preserve">Anzahl der gewonnenen Sekundärrohstoffe / Produkte
</t>
    </r>
    <r>
      <rPr>
        <sz val="9"/>
        <rFont val="Arial"/>
        <family val="2"/>
      </rPr>
      <t>Hinweis: Eine geförderte Bioraffinerie muss mindestens zwei verschiedene Technologien kombinieren und mindestens zwei Sekundärrohstoffe / Produkte gewinnen.</t>
    </r>
    <r>
      <rPr>
        <b/>
        <sz val="11"/>
        <rFont val="Arial"/>
        <family val="2"/>
      </rPr>
      <t xml:space="preserve">
</t>
    </r>
    <r>
      <rPr>
        <sz val="9"/>
        <rFont val="Arial"/>
        <family val="2"/>
      </rPr>
      <t>(Outputindikator O 13)</t>
    </r>
  </si>
  <si>
    <t>Sekundärrohstoffe sind Rohstoffe, die durch Aufarbeitung (Recycling bzw. Up-Cycling) aus Abfall oder Abwasser gewonnen werden. Sie dienen als Ausgangsstoffe für neue Produkte.</t>
  </si>
  <si>
    <t>Publikationen können in Form von Artikeln oder Büchern erfolgen. Der Beitrag des geförderten Projekts sollte eindeutig identifizierbar sein.</t>
  </si>
  <si>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</si>
  <si>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</si>
  <si>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</si>
  <si>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</si>
  <si>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</si>
  <si>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</si>
  <si>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</si>
  <si>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</si>
  <si>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</si>
  <si>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</si>
  <si>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</si>
  <si>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Bitte korrigieren, Angaben zu "vorrangig" und "weitere" dürfen nicht identisch sein.</t>
  </si>
  <si>
    <t>nicht-investiv / investiv</t>
  </si>
  <si>
    <t>Bioökonomie – Bioraffinerien zur Gewinnung von Rohstoffen aus Abfall und Abwasser: „Bio-Ab-Cycling“</t>
  </si>
  <si>
    <t>Sekundärrohstoffe/ Produkte</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</si>
  <si>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</si>
  <si>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</si>
  <si>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</si>
  <si>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</si>
  <si>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r>
      <t xml:space="preserve">
</t>
    </r>
    <r>
      <rPr>
        <vertAlign val="superscript"/>
        <sz val="8"/>
        <color theme="1"/>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</si>
</sst>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0"/>
    <numFmt numFmtId="166" formatCode="0.0000"/>
  </numFmts>
  <fonts count="69"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4"/>
      <color theme="1"/>
      <name val="Arial"/>
      <family val="2"/>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vertAlign val="subscript"/>
      <sz val="11"/>
      <color theme="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vertAlign val="superscript"/>
      <sz val="8"/>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b/>
      <sz val="22"/>
      <color rgb="FF003399"/>
      <name val="Rockwell"/>
      <family val="1"/>
    </font>
    <font>
      <b/>
      <vertAlign val="subscript"/>
      <sz val="11"/>
      <name val="Arial"/>
      <family val="2"/>
    </font>
    <font>
      <b/>
      <sz val="36"/>
      <name val="Rockwell"/>
      <family val="1"/>
    </font>
    <font>
      <u/>
      <sz val="11"/>
      <name val="Arial"/>
      <family val="2"/>
    </font>
    <font>
      <sz val="11"/>
      <color rgb="FF1F497D"/>
      <name val="Calibri"/>
      <family val="2"/>
    </font>
    <font>
      <sz val="9"/>
      <color rgb="FFFF0000"/>
      <name val="Arial"/>
      <family val="2"/>
    </font>
    <font>
      <b/>
      <sz val="9"/>
      <color rgb="FFFF0000"/>
      <name val="Arial"/>
      <family val="2"/>
    </font>
    <font>
      <sz val="11"/>
      <color rgb="FF00B0F0"/>
      <name val="Arial"/>
      <family val="2"/>
    </font>
    <font>
      <sz val="11"/>
      <color theme="5"/>
      <name val="Arial"/>
      <family val="2"/>
    </font>
    <font>
      <sz val="11"/>
      <color rgb="FF00B050"/>
      <name val="Arial"/>
      <family val="2"/>
    </font>
    <font>
      <sz val="9"/>
      <name val="Arial"/>
      <family val="2"/>
    </font>
    <font>
      <sz val="10"/>
      <color theme="0"/>
      <name val="Arial"/>
      <family val="2"/>
    </font>
  </fonts>
  <fills count="8">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6" fillId="0" borderId="0" applyNumberFormat="0" applyFill="0" applyBorder="0" applyAlignment="0" applyProtection="0"/>
    <xf numFmtId="0" fontId="29" fillId="0" borderId="0"/>
    <xf numFmtId="9" fontId="29" fillId="0" borderId="0" applyFont="0" applyFill="0" applyBorder="0" applyAlignment="0" applyProtection="0"/>
    <xf numFmtId="164" fontId="49" fillId="0" borderId="0" applyFont="0" applyFill="0" applyBorder="0" applyAlignment="0" applyProtection="0"/>
    <xf numFmtId="0" fontId="4" fillId="0" borderId="0"/>
  </cellStyleXfs>
  <cellXfs count="832">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9" fillId="0" borderId="0" xfId="2" applyProtection="1"/>
    <xf numFmtId="0" fontId="29" fillId="0" borderId="0" xfId="2" applyAlignment="1" applyProtection="1">
      <alignment horizontal="left"/>
    </xf>
    <xf numFmtId="0" fontId="29" fillId="0" borderId="0" xfId="2"/>
    <xf numFmtId="0" fontId="29" fillId="0" borderId="0" xfId="2" applyFont="1" applyAlignment="1" applyProtection="1">
      <alignment horizontal="left"/>
    </xf>
    <xf numFmtId="0" fontId="29" fillId="0" borderId="0" xfId="2" applyFont="1" applyFill="1" applyBorder="1" applyAlignment="1" applyProtection="1">
      <alignment horizontal="left" vertical="top" wrapText="1"/>
    </xf>
    <xf numFmtId="0" fontId="30" fillId="0" borderId="0" xfId="2" applyFont="1" applyFill="1" applyBorder="1" applyAlignment="1" applyProtection="1">
      <alignment horizontal="left" vertical="top"/>
    </xf>
    <xf numFmtId="0" fontId="29" fillId="0" borderId="0" xfId="2" applyFill="1" applyProtection="1"/>
    <xf numFmtId="0" fontId="8" fillId="0" borderId="0" xfId="2" applyFont="1" applyFill="1" applyBorder="1" applyAlignment="1" applyProtection="1">
      <alignment horizontal="left" vertical="top"/>
    </xf>
    <xf numFmtId="0" fontId="30" fillId="0" borderId="0" xfId="2" applyFont="1" applyAlignment="1" applyProtection="1">
      <alignment horizontal="left"/>
    </xf>
    <xf numFmtId="0" fontId="29" fillId="0" borderId="0" xfId="2" applyFont="1" applyBorder="1" applyAlignment="1" applyProtection="1">
      <alignment horizontal="left" vertical="top" wrapText="1"/>
    </xf>
    <xf numFmtId="0" fontId="29" fillId="0" borderId="0" xfId="2" applyFont="1" applyBorder="1" applyAlignment="1" applyProtection="1">
      <alignment horizontal="left" vertical="top"/>
    </xf>
    <xf numFmtId="0" fontId="30" fillId="0" borderId="0" xfId="2" applyFont="1" applyBorder="1" applyAlignment="1" applyProtection="1">
      <alignment horizontal="left" vertical="top"/>
    </xf>
    <xf numFmtId="0" fontId="29" fillId="0" borderId="0" xfId="2" applyBorder="1" applyProtection="1"/>
    <xf numFmtId="0" fontId="29" fillId="0" borderId="0" xfId="2" applyFill="1" applyBorder="1" applyProtection="1"/>
    <xf numFmtId="0" fontId="29" fillId="0" borderId="3" xfId="2" applyBorder="1" applyProtection="1"/>
    <xf numFmtId="0" fontId="30" fillId="0" borderId="0" xfId="2" applyFont="1" applyBorder="1" applyAlignment="1" applyProtection="1">
      <alignment horizontal="left"/>
    </xf>
    <xf numFmtId="0" fontId="30" fillId="0" borderId="0" xfId="2" applyFont="1" applyBorder="1" applyAlignment="1" applyProtection="1">
      <alignment horizontal="left" vertical="center"/>
    </xf>
    <xf numFmtId="0" fontId="29" fillId="0" borderId="0" xfId="2" applyFont="1" applyBorder="1" applyAlignment="1" applyProtection="1">
      <alignment horizontal="left"/>
    </xf>
    <xf numFmtId="0" fontId="29" fillId="0" borderId="0" xfId="2" applyFont="1" applyBorder="1" applyProtection="1"/>
    <xf numFmtId="0" fontId="30" fillId="0" borderId="1" xfId="2" applyFont="1" applyBorder="1" applyAlignment="1" applyProtection="1">
      <alignment horizontal="left" vertical="top"/>
    </xf>
    <xf numFmtId="0" fontId="30" fillId="0" borderId="1" xfId="2" applyFont="1" applyBorder="1" applyAlignment="1" applyProtection="1">
      <alignment vertical="top"/>
    </xf>
    <xf numFmtId="1" fontId="30" fillId="0" borderId="13" xfId="2" quotePrefix="1" applyNumberFormat="1" applyFont="1" applyBorder="1" applyAlignment="1" applyProtection="1">
      <alignment horizontal="left" vertical="top" wrapText="1"/>
    </xf>
    <xf numFmtId="2" fontId="29" fillId="5" borderId="1" xfId="2" applyNumberFormat="1" applyFont="1" applyFill="1" applyBorder="1" applyAlignment="1" applyProtection="1">
      <alignment horizontal="left" vertical="top"/>
    </xf>
    <xf numFmtId="2" fontId="29" fillId="5" borderId="1" xfId="2" applyNumberFormat="1" applyFont="1" applyFill="1" applyBorder="1" applyAlignment="1" applyProtection="1">
      <alignment horizontal="left" vertical="top" wrapText="1"/>
    </xf>
    <xf numFmtId="16" fontId="30" fillId="0" borderId="16" xfId="2" quotePrefix="1" applyNumberFormat="1" applyFont="1" applyBorder="1" applyAlignment="1" applyProtection="1">
      <alignment horizontal="left" wrapText="1"/>
    </xf>
    <xf numFmtId="0" fontId="30" fillId="0" borderId="9" xfId="2" applyFont="1" applyBorder="1" applyAlignment="1" applyProtection="1">
      <alignment horizontal="left"/>
    </xf>
    <xf numFmtId="2" fontId="29" fillId="3" borderId="1" xfId="2" applyNumberFormat="1" applyFont="1" applyFill="1" applyBorder="1" applyAlignment="1" applyProtection="1">
      <alignment horizontal="center" vertical="center"/>
    </xf>
    <xf numFmtId="1" fontId="30" fillId="0" borderId="17" xfId="2" quotePrefix="1" applyNumberFormat="1" applyFont="1" applyBorder="1" applyAlignment="1" applyProtection="1">
      <alignment horizontal="left" vertical="top" wrapText="1"/>
    </xf>
    <xf numFmtId="16" fontId="30" fillId="0" borderId="17" xfId="2" quotePrefix="1" applyNumberFormat="1" applyFont="1" applyBorder="1" applyAlignment="1" applyProtection="1">
      <alignment horizontal="left" wrapText="1"/>
    </xf>
    <xf numFmtId="1" fontId="30" fillId="0" borderId="16" xfId="2" quotePrefix="1" applyNumberFormat="1" applyFont="1" applyBorder="1" applyAlignment="1" applyProtection="1">
      <alignment horizontal="left" vertical="top" wrapText="1"/>
    </xf>
    <xf numFmtId="1" fontId="30" fillId="0" borderId="0" xfId="2" quotePrefix="1" applyNumberFormat="1" applyFont="1" applyBorder="1" applyAlignment="1" applyProtection="1">
      <alignment horizontal="left" vertical="top" wrapText="1"/>
    </xf>
    <xf numFmtId="0" fontId="30" fillId="0" borderId="0" xfId="2" applyFont="1" applyBorder="1" applyAlignment="1" applyProtection="1">
      <alignment horizontal="left" vertical="top" wrapText="1"/>
    </xf>
    <xf numFmtId="2" fontId="29" fillId="5" borderId="0" xfId="2" applyNumberFormat="1" applyFont="1" applyFill="1" applyBorder="1" applyAlignment="1" applyProtection="1">
      <alignment horizontal="left" vertical="top"/>
    </xf>
    <xf numFmtId="2" fontId="29" fillId="5" borderId="0" xfId="2" applyNumberFormat="1" applyFont="1" applyFill="1" applyBorder="1" applyAlignment="1" applyProtection="1">
      <alignment horizontal="left" vertical="top" wrapText="1"/>
    </xf>
    <xf numFmtId="0" fontId="30" fillId="0" borderId="0" xfId="2" applyFont="1" applyBorder="1" applyAlignment="1" applyProtection="1">
      <alignment vertical="center"/>
    </xf>
    <xf numFmtId="0" fontId="30" fillId="5" borderId="1" xfId="2" applyFont="1" applyFill="1" applyBorder="1" applyAlignment="1" applyProtection="1">
      <alignment vertical="top" wrapText="1"/>
    </xf>
    <xf numFmtId="0" fontId="30" fillId="5" borderId="1" xfId="2" applyFont="1" applyFill="1" applyBorder="1" applyAlignment="1" applyProtection="1">
      <alignment horizontal="left" vertical="top"/>
    </xf>
    <xf numFmtId="0" fontId="29" fillId="0" borderId="11" xfId="2" applyFont="1" applyBorder="1" applyAlignment="1" applyProtection="1">
      <alignment horizontal="left" vertical="top" wrapText="1"/>
    </xf>
    <xf numFmtId="2" fontId="29" fillId="5" borderId="15" xfId="2" applyNumberFormat="1" applyFont="1" applyFill="1" applyBorder="1" applyAlignment="1" applyProtection="1">
      <alignment horizontal="left" vertical="top"/>
    </xf>
    <xf numFmtId="1" fontId="29" fillId="0" borderId="1" xfId="2" applyNumberFormat="1" applyFont="1" applyFill="1" applyBorder="1" applyAlignment="1" applyProtection="1">
      <alignment horizontal="center" vertical="center"/>
    </xf>
    <xf numFmtId="0" fontId="30" fillId="0" borderId="8" xfId="2" applyFont="1" applyBorder="1" applyAlignment="1" applyProtection="1">
      <alignment horizontal="left"/>
    </xf>
    <xf numFmtId="0" fontId="29" fillId="0" borderId="9" xfId="2" applyFont="1" applyFill="1" applyBorder="1" applyAlignment="1" applyProtection="1">
      <alignment horizontal="left" vertical="top" wrapText="1"/>
    </xf>
    <xf numFmtId="2" fontId="29" fillId="0" borderId="13" xfId="2" applyNumberFormat="1" applyFont="1" applyFill="1" applyBorder="1" applyAlignment="1" applyProtection="1">
      <alignment horizontal="center" vertical="center" wrapText="1"/>
    </xf>
    <xf numFmtId="0" fontId="30" fillId="0" borderId="5" xfId="2" applyFont="1" applyBorder="1" applyAlignment="1" applyProtection="1">
      <alignment horizontal="left"/>
    </xf>
    <xf numFmtId="2" fontId="29" fillId="0" borderId="16" xfId="2" applyNumberFormat="1" applyFont="1" applyFill="1" applyBorder="1" applyAlignment="1" applyProtection="1">
      <alignment horizontal="center" vertical="center" wrapText="1"/>
    </xf>
    <xf numFmtId="2" fontId="29" fillId="5" borderId="0" xfId="2" applyNumberFormat="1" applyFont="1" applyFill="1" applyBorder="1" applyAlignment="1" applyProtection="1">
      <alignment horizontal="center" vertical="center"/>
    </xf>
    <xf numFmtId="0" fontId="29" fillId="0" borderId="0" xfId="2" applyBorder="1" applyAlignment="1" applyProtection="1">
      <alignment horizontal="left"/>
    </xf>
    <xf numFmtId="0" fontId="29" fillId="0" borderId="0" xfId="2" applyFont="1" applyBorder="1" applyAlignment="1" applyProtection="1">
      <alignment horizontal="right"/>
    </xf>
    <xf numFmtId="0" fontId="40" fillId="0" borderId="0" xfId="2" applyFont="1" applyFill="1" applyBorder="1" applyAlignment="1" applyProtection="1">
      <alignment horizontal="right"/>
    </xf>
    <xf numFmtId="2" fontId="29" fillId="5" borderId="0" xfId="2" applyNumberFormat="1" applyFont="1" applyFill="1" applyBorder="1" applyAlignment="1" applyProtection="1">
      <alignment horizontal="center"/>
    </xf>
    <xf numFmtId="0" fontId="30" fillId="0" borderId="0" xfId="2" applyFont="1" applyBorder="1" applyProtection="1"/>
    <xf numFmtId="0" fontId="30" fillId="0" borderId="0" xfId="2" applyFont="1" applyBorder="1" applyAlignment="1" applyProtection="1">
      <alignment horizontal="right"/>
    </xf>
    <xf numFmtId="0" fontId="30" fillId="0" borderId="0" xfId="2" applyFont="1"/>
    <xf numFmtId="0" fontId="30" fillId="0" borderId="0" xfId="2" applyFont="1" applyBorder="1" applyAlignment="1" applyProtection="1">
      <alignment horizontal="right" vertical="top"/>
    </xf>
    <xf numFmtId="2" fontId="29" fillId="5" borderId="0" xfId="2" applyNumberFormat="1" applyFont="1" applyFill="1" applyBorder="1" applyAlignment="1" applyProtection="1">
      <alignment horizontal="left"/>
    </xf>
    <xf numFmtId="0" fontId="29" fillId="5" borderId="0" xfId="2" applyFill="1" applyBorder="1" applyProtection="1"/>
    <xf numFmtId="0" fontId="30" fillId="0" borderId="14" xfId="2" applyFont="1" applyBorder="1" applyAlignment="1" applyProtection="1">
      <alignment vertical="top"/>
    </xf>
    <xf numFmtId="0" fontId="29" fillId="5" borderId="1" xfId="2" applyFont="1" applyFill="1" applyBorder="1" applyAlignment="1" applyProtection="1">
      <alignment horizontal="center" vertical="center"/>
    </xf>
    <xf numFmtId="0" fontId="29" fillId="5" borderId="5" xfId="2" applyFont="1" applyFill="1" applyBorder="1" applyAlignment="1" applyProtection="1">
      <alignment horizontal="center" vertical="center"/>
    </xf>
    <xf numFmtId="0" fontId="29" fillId="5" borderId="7" xfId="2" applyFont="1" applyFill="1" applyBorder="1" applyAlignment="1" applyProtection="1">
      <alignment horizontal="center" vertical="center"/>
    </xf>
    <xf numFmtId="0" fontId="30" fillId="0" borderId="8" xfId="2" applyFont="1" applyBorder="1" applyAlignment="1" applyProtection="1">
      <alignment vertical="top"/>
    </xf>
    <xf numFmtId="0" fontId="29" fillId="5" borderId="8" xfId="2" applyFont="1" applyFill="1" applyBorder="1" applyAlignment="1" applyProtection="1">
      <alignment horizontal="center" vertical="center"/>
    </xf>
    <xf numFmtId="0" fontId="29" fillId="5" borderId="9" xfId="2" applyFont="1" applyFill="1" applyBorder="1" applyAlignment="1" applyProtection="1">
      <alignment horizontal="center" vertical="center"/>
    </xf>
    <xf numFmtId="2" fontId="29" fillId="5" borderId="13" xfId="2" applyNumberFormat="1" applyFont="1" applyFill="1" applyBorder="1" applyAlignment="1" applyProtection="1">
      <alignment horizontal="left" vertical="top"/>
    </xf>
    <xf numFmtId="0" fontId="29" fillId="5" borderId="13" xfId="2" applyFont="1" applyFill="1" applyBorder="1" applyAlignment="1" applyProtection="1">
      <alignment horizontal="center" vertical="center"/>
    </xf>
    <xf numFmtId="0" fontId="30" fillId="0" borderId="1" xfId="2" applyFont="1" applyBorder="1" applyAlignment="1" applyProtection="1">
      <alignment vertical="top" wrapText="1"/>
    </xf>
    <xf numFmtId="2" fontId="29" fillId="5" borderId="16" xfId="2" applyNumberFormat="1" applyFont="1" applyFill="1" applyBorder="1" applyAlignment="1" applyProtection="1">
      <alignment horizontal="left" vertical="top"/>
    </xf>
    <xf numFmtId="0" fontId="29" fillId="5" borderId="16" xfId="2" applyFont="1" applyFill="1" applyBorder="1" applyAlignment="1" applyProtection="1">
      <alignment horizontal="center" vertical="center"/>
    </xf>
    <xf numFmtId="0" fontId="30" fillId="0" borderId="0" xfId="2" applyFont="1" applyBorder="1" applyAlignment="1" applyProtection="1">
      <alignment vertical="top" wrapText="1"/>
    </xf>
    <xf numFmtId="0" fontId="29" fillId="5" borderId="0" xfId="2" applyFont="1" applyFill="1" applyBorder="1" applyAlignment="1" applyProtection="1">
      <alignment horizontal="center" vertical="center"/>
    </xf>
    <xf numFmtId="0" fontId="30" fillId="0" borderId="0" xfId="2" applyFont="1" applyBorder="1" applyAlignment="1" applyProtection="1">
      <alignment vertical="top"/>
    </xf>
    <xf numFmtId="0" fontId="29" fillId="0" borderId="0" xfId="2" applyFont="1" applyFill="1" applyBorder="1" applyAlignment="1" applyProtection="1">
      <alignment horizontal="right" vertical="top"/>
    </xf>
    <xf numFmtId="0" fontId="29" fillId="5" borderId="0" xfId="2" applyFont="1" applyFill="1" applyBorder="1" applyProtection="1"/>
    <xf numFmtId="0" fontId="29" fillId="0" borderId="6" xfId="2" applyFont="1" applyBorder="1" applyProtection="1"/>
    <xf numFmtId="0" fontId="30" fillId="0" borderId="5" xfId="2" applyFont="1" applyBorder="1" applyAlignment="1" applyProtection="1">
      <alignment vertical="top"/>
    </xf>
    <xf numFmtId="0" fontId="29" fillId="5" borderId="15" xfId="2" applyFont="1" applyFill="1" applyBorder="1" applyAlignment="1" applyProtection="1">
      <alignment horizontal="center" vertical="center"/>
    </xf>
    <xf numFmtId="0" fontId="29" fillId="5" borderId="12" xfId="2" applyFont="1" applyFill="1" applyBorder="1" applyAlignment="1" applyProtection="1">
      <alignment horizontal="center" vertical="center"/>
    </xf>
    <xf numFmtId="0" fontId="30" fillId="0" borderId="8" xfId="2" applyFont="1" applyBorder="1" applyAlignment="1" applyProtection="1">
      <alignment horizontal="right" vertical="top"/>
    </xf>
    <xf numFmtId="0" fontId="41" fillId="0" borderId="1" xfId="2" applyFont="1" applyFill="1" applyBorder="1" applyAlignment="1">
      <alignment vertical="center" wrapText="1" readingOrder="1"/>
    </xf>
    <xf numFmtId="0" fontId="41" fillId="0" borderId="1" xfId="2" applyFont="1" applyFill="1" applyBorder="1" applyAlignment="1">
      <alignment horizontal="center" vertical="center" wrapText="1" readingOrder="1"/>
    </xf>
    <xf numFmtId="0" fontId="41" fillId="0" borderId="1" xfId="2" applyFont="1" applyFill="1" applyBorder="1" applyAlignment="1">
      <alignment horizontal="left" vertical="center" wrapText="1" readingOrder="1"/>
    </xf>
    <xf numFmtId="2" fontId="41" fillId="0" borderId="1" xfId="3" applyNumberFormat="1" applyFont="1" applyFill="1" applyBorder="1" applyAlignment="1">
      <alignment horizontal="right" vertical="center" wrapText="1" readingOrder="1"/>
    </xf>
    <xf numFmtId="0" fontId="41" fillId="0" borderId="1" xfId="2" applyFont="1" applyFill="1" applyBorder="1" applyAlignment="1">
      <alignment horizontal="right" vertical="center" wrapText="1" readingOrder="1"/>
    </xf>
    <xf numFmtId="0" fontId="30" fillId="0" borderId="1" xfId="2" applyFont="1" applyBorder="1" applyAlignment="1" applyProtection="1">
      <alignment horizontal="left" wrapText="1"/>
    </xf>
    <xf numFmtId="0" fontId="29" fillId="0" borderId="4" xfId="2" applyFont="1" applyFill="1" applyBorder="1" applyAlignment="1" applyProtection="1">
      <alignment horizontal="center" vertical="center"/>
    </xf>
    <xf numFmtId="0" fontId="29" fillId="0" borderId="0" xfId="2" applyFont="1" applyBorder="1" applyAlignment="1" applyProtection="1">
      <alignment vertical="top"/>
    </xf>
    <xf numFmtId="0" fontId="34" fillId="0" borderId="0" xfId="2" applyFont="1" applyFill="1" applyBorder="1" applyProtection="1"/>
    <xf numFmtId="2" fontId="30" fillId="0" borderId="0" xfId="2" applyNumberFormat="1" applyFont="1" applyFill="1" applyBorder="1" applyAlignment="1" applyProtection="1">
      <alignment horizontal="right" vertical="top"/>
    </xf>
    <xf numFmtId="165" fontId="29" fillId="0" borderId="0" xfId="2" applyNumberFormat="1" applyFont="1" applyFill="1" applyBorder="1" applyAlignment="1" applyProtection="1">
      <alignment horizontal="right" vertical="top"/>
    </xf>
    <xf numFmtId="0" fontId="30" fillId="0" borderId="13" xfId="2" applyNumberFormat="1" applyFont="1" applyBorder="1" applyAlignment="1" applyProtection="1">
      <alignment horizontal="left" vertical="top" wrapText="1"/>
    </xf>
    <xf numFmtId="0" fontId="29" fillId="0" borderId="3" xfId="2" applyFill="1" applyBorder="1" applyProtection="1"/>
    <xf numFmtId="0" fontId="29" fillId="0" borderId="3" xfId="2" applyFill="1" applyBorder="1" applyAlignment="1" applyProtection="1">
      <alignment horizontal="left"/>
    </xf>
    <xf numFmtId="0" fontId="29" fillId="0" borderId="4" xfId="2" applyFill="1" applyBorder="1" applyProtection="1"/>
    <xf numFmtId="0" fontId="29" fillId="0" borderId="8" xfId="2" applyFill="1" applyBorder="1" applyProtection="1"/>
    <xf numFmtId="0" fontId="29" fillId="0" borderId="0" xfId="2" applyFill="1" applyBorder="1" applyAlignment="1" applyProtection="1">
      <alignment horizontal="left"/>
    </xf>
    <xf numFmtId="0" fontId="29" fillId="0" borderId="9" xfId="2" applyFill="1" applyBorder="1" applyProtection="1"/>
    <xf numFmtId="0" fontId="30" fillId="0" borderId="0" xfId="2" applyFont="1" applyFill="1" applyBorder="1" applyAlignment="1" applyProtection="1">
      <alignment vertical="top"/>
    </xf>
    <xf numFmtId="0" fontId="30" fillId="0" borderId="0" xfId="2" applyFont="1" applyFill="1" applyBorder="1" applyAlignment="1" applyProtection="1">
      <alignment horizontal="left"/>
    </xf>
    <xf numFmtId="0" fontId="30" fillId="0" borderId="0" xfId="2" applyFont="1" applyFill="1" applyBorder="1" applyProtection="1"/>
    <xf numFmtId="0" fontId="30" fillId="0" borderId="0" xfId="2" applyFont="1" applyFill="1" applyBorder="1" applyAlignment="1" applyProtection="1">
      <alignment horizontal="right" vertical="top"/>
    </xf>
    <xf numFmtId="0" fontId="29" fillId="0" borderId="5" xfId="2" applyFill="1" applyBorder="1" applyProtection="1"/>
    <xf numFmtId="0" fontId="29" fillId="0" borderId="6" xfId="2" applyFill="1" applyBorder="1" applyProtection="1"/>
    <xf numFmtId="0" fontId="30" fillId="0" borderId="6" xfId="2" applyFont="1" applyFill="1" applyBorder="1" applyAlignment="1" applyProtection="1">
      <alignment vertical="top"/>
    </xf>
    <xf numFmtId="0" fontId="29" fillId="0" borderId="6" xfId="2" applyFill="1" applyBorder="1" applyAlignment="1" applyProtection="1">
      <alignment horizontal="left"/>
    </xf>
    <xf numFmtId="0" fontId="30" fillId="0" borderId="6" xfId="2" applyFont="1" applyFill="1" applyBorder="1" applyProtection="1"/>
    <xf numFmtId="0" fontId="30" fillId="0" borderId="6" xfId="2" applyFont="1" applyFill="1" applyBorder="1" applyAlignment="1" applyProtection="1">
      <alignment horizontal="right" vertical="top"/>
    </xf>
    <xf numFmtId="0" fontId="30" fillId="0" borderId="7" xfId="2" applyFont="1" applyFill="1" applyBorder="1" applyAlignment="1" applyProtection="1">
      <alignment horizontal="left" vertical="top" wrapText="1"/>
    </xf>
    <xf numFmtId="0" fontId="30" fillId="0" borderId="14" xfId="2" applyFont="1" applyFill="1" applyBorder="1" applyProtection="1"/>
    <xf numFmtId="0" fontId="30" fillId="0" borderId="0" xfId="2" applyFont="1" applyFill="1" applyBorder="1" applyAlignment="1" applyProtection="1">
      <alignment horizontal="center" wrapText="1"/>
    </xf>
    <xf numFmtId="0" fontId="36" fillId="0" borderId="0" xfId="2" applyFont="1" applyBorder="1" applyAlignment="1" applyProtection="1">
      <alignment horizontal="left" vertical="top"/>
    </xf>
    <xf numFmtId="0" fontId="36" fillId="0" borderId="0" xfId="2" applyFont="1" applyBorder="1" applyAlignment="1" applyProtection="1">
      <alignment vertical="top"/>
    </xf>
    <xf numFmtId="0" fontId="5" fillId="0" borderId="1" xfId="0" applyFont="1" applyBorder="1" applyAlignment="1" applyProtection="1">
      <alignment horizontal="left" vertical="top" wrapText="1"/>
    </xf>
    <xf numFmtId="0" fontId="30"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25" fillId="0" borderId="0" xfId="0" applyFont="1" applyAlignment="1" applyProtection="1">
      <alignment horizontal="right" vertical="center"/>
    </xf>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9" fillId="0" borderId="0" xfId="0" applyFont="1" applyBorder="1" applyAlignment="1" applyProtection="1">
      <alignment horizontal="left" vertical="top" wrapText="1"/>
    </xf>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23" fillId="0" borderId="0" xfId="0" applyFont="1" applyProtection="1"/>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pplyProtection="1">
      <alignment horizontal="lef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8"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8"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3"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30" fillId="5" borderId="0" xfId="2" applyFont="1" applyFill="1" applyProtection="1"/>
    <xf numFmtId="0" fontId="29" fillId="5" borderId="0" xfId="2" applyFill="1" applyProtection="1"/>
    <xf numFmtId="0" fontId="31" fillId="5" borderId="0" xfId="2" applyFont="1" applyFill="1" applyAlignment="1" applyProtection="1">
      <alignment horizontal="center" vertical="top"/>
    </xf>
    <xf numFmtId="0" fontId="29" fillId="5" borderId="0" xfId="2" applyFill="1" applyAlignment="1" applyProtection="1">
      <alignment wrapText="1"/>
    </xf>
    <xf numFmtId="0" fontId="29" fillId="0" borderId="0" xfId="2" applyAlignment="1" applyProtection="1">
      <alignment wrapText="1"/>
    </xf>
    <xf numFmtId="0" fontId="29" fillId="5" borderId="0" xfId="2" applyFont="1" applyFill="1" applyBorder="1" applyAlignment="1" applyProtection="1">
      <alignment horizontal="center" vertical="top" wrapText="1"/>
    </xf>
    <xf numFmtId="2" fontId="29" fillId="5" borderId="1" xfId="2" applyNumberFormat="1" applyFont="1" applyFill="1" applyBorder="1" applyAlignment="1" applyProtection="1">
      <alignment horizontal="center" vertical="top"/>
    </xf>
    <xf numFmtId="0" fontId="29" fillId="5" borderId="1" xfId="2" applyFill="1" applyBorder="1" applyProtection="1"/>
    <xf numFmtId="0" fontId="29" fillId="5" borderId="1" xfId="2" applyFont="1" applyFill="1" applyBorder="1" applyProtection="1"/>
    <xf numFmtId="0" fontId="30" fillId="5" borderId="1" xfId="2" applyFont="1" applyFill="1" applyBorder="1" applyProtection="1"/>
    <xf numFmtId="2" fontId="29" fillId="5" borderId="1" xfId="2" applyNumberFormat="1" applyFont="1" applyFill="1" applyBorder="1" applyAlignment="1" applyProtection="1">
      <alignment horizontal="center" vertical="center"/>
    </xf>
    <xf numFmtId="2" fontId="30" fillId="5" borderId="1" xfId="2" applyNumberFormat="1" applyFont="1" applyFill="1" applyBorder="1" applyAlignment="1" applyProtection="1">
      <alignment horizontal="left" vertical="top"/>
    </xf>
    <xf numFmtId="2" fontId="29" fillId="5" borderId="1" xfId="2" applyNumberFormat="1" applyFill="1" applyBorder="1" applyProtection="1"/>
    <xf numFmtId="166" fontId="29" fillId="0" borderId="0" xfId="2" applyNumberFormat="1" applyProtection="1"/>
    <xf numFmtId="0" fontId="38" fillId="5" borderId="1" xfId="2" applyFont="1" applyFill="1" applyBorder="1" applyAlignment="1" applyProtection="1">
      <alignment vertical="center"/>
    </xf>
    <xf numFmtId="0" fontId="38" fillId="5" borderId="1" xfId="2" applyFont="1" applyFill="1" applyBorder="1" applyAlignment="1" applyProtection="1">
      <alignment horizontal="right" vertical="center"/>
    </xf>
    <xf numFmtId="0" fontId="29" fillId="5" borderId="0" xfId="2" applyFont="1" applyFill="1" applyProtection="1"/>
    <xf numFmtId="0" fontId="29" fillId="0" borderId="0" xfId="2" applyFont="1" applyProtection="1"/>
    <xf numFmtId="2" fontId="38" fillId="5" borderId="1" xfId="2" applyNumberFormat="1" applyFont="1" applyFill="1" applyBorder="1" applyAlignment="1" applyProtection="1">
      <alignment horizontal="right" vertical="center"/>
    </xf>
    <xf numFmtId="1" fontId="38" fillId="5" borderId="1" xfId="2" applyNumberFormat="1" applyFont="1" applyFill="1" applyBorder="1" applyAlignment="1" applyProtection="1">
      <alignment horizontal="right" vertical="center"/>
    </xf>
    <xf numFmtId="0" fontId="39" fillId="5" borderId="1" xfId="2" applyFont="1" applyFill="1" applyBorder="1" applyAlignment="1" applyProtection="1">
      <alignment vertical="top" wrapText="1"/>
    </xf>
    <xf numFmtId="0" fontId="29" fillId="5" borderId="1" xfId="2" applyFill="1" applyBorder="1" applyAlignment="1" applyProtection="1">
      <alignment horizontal="right" vertical="top"/>
    </xf>
    <xf numFmtId="165" fontId="38" fillId="5" borderId="1" xfId="2" applyNumberFormat="1" applyFont="1" applyFill="1" applyBorder="1" applyAlignment="1" applyProtection="1">
      <alignment horizontal="right" vertical="top"/>
    </xf>
    <xf numFmtId="0" fontId="38" fillId="5" borderId="0" xfId="2" applyFont="1" applyFill="1" applyBorder="1" applyAlignment="1" applyProtection="1">
      <alignment horizontal="right" vertical="center"/>
    </xf>
    <xf numFmtId="0" fontId="29" fillId="5" borderId="1" xfId="2" applyFill="1" applyBorder="1" applyAlignment="1" applyProtection="1">
      <alignment vertical="top"/>
    </xf>
    <xf numFmtId="0" fontId="38" fillId="5" borderId="1" xfId="2" applyFont="1" applyFill="1" applyBorder="1" applyAlignment="1" applyProtection="1">
      <alignment horizontal="right" vertical="top"/>
    </xf>
    <xf numFmtId="0" fontId="39" fillId="5" borderId="0" xfId="2" applyFont="1" applyFill="1" applyBorder="1" applyAlignment="1" applyProtection="1">
      <alignment vertical="top" wrapText="1"/>
    </xf>
    <xf numFmtId="0" fontId="29" fillId="5" borderId="0" xfId="2" quotePrefix="1" applyFill="1" applyProtection="1"/>
    <xf numFmtId="2" fontId="30" fillId="5" borderId="0" xfId="2" applyNumberFormat="1" applyFont="1" applyFill="1" applyBorder="1" applyProtection="1"/>
    <xf numFmtId="165" fontId="38" fillId="5" borderId="0" xfId="2" applyNumberFormat="1" applyFont="1" applyFill="1" applyBorder="1" applyAlignment="1" applyProtection="1">
      <alignment horizontal="right" vertical="center"/>
    </xf>
    <xf numFmtId="0" fontId="29" fillId="5" borderId="0" xfId="2" applyFill="1" applyBorder="1" applyAlignment="1" applyProtection="1">
      <alignment vertical="top"/>
    </xf>
    <xf numFmtId="0" fontId="30" fillId="0" borderId="0" xfId="2" applyFont="1" applyProtection="1"/>
    <xf numFmtId="0" fontId="30" fillId="5" borderId="0" xfId="2" applyFont="1" applyFill="1" applyAlignment="1" applyProtection="1">
      <alignment horizontal="right"/>
    </xf>
    <xf numFmtId="2" fontId="29" fillId="5" borderId="0" xfId="2" applyNumberFormat="1" applyFont="1" applyFill="1" applyBorder="1" applyAlignment="1" applyProtection="1">
      <alignment horizontal="center" vertical="top"/>
    </xf>
    <xf numFmtId="0" fontId="30" fillId="5" borderId="14" xfId="2" applyFont="1" applyFill="1" applyBorder="1" applyProtection="1"/>
    <xf numFmtId="0" fontId="29" fillId="5" borderId="3" xfId="2" applyFill="1" applyBorder="1" applyAlignment="1" applyProtection="1">
      <alignment horizontal="left"/>
    </xf>
    <xf numFmtId="0" fontId="29" fillId="5" borderId="3" xfId="2" applyFill="1" applyBorder="1" applyProtection="1"/>
    <xf numFmtId="0" fontId="29" fillId="5" borderId="4" xfId="2" applyFill="1" applyBorder="1" applyProtection="1"/>
    <xf numFmtId="0" fontId="29" fillId="5" borderId="9" xfId="2" applyFont="1" applyFill="1" applyBorder="1" applyAlignment="1" applyProtection="1">
      <alignment horizontal="left" vertical="top" wrapText="1"/>
    </xf>
    <xf numFmtId="0" fontId="29" fillId="5" borderId="8" xfId="2" applyFill="1" applyBorder="1" applyProtection="1"/>
    <xf numFmtId="0" fontId="29" fillId="5" borderId="0" xfId="2" applyFill="1" applyBorder="1" applyAlignment="1" applyProtection="1">
      <alignment horizontal="left"/>
    </xf>
    <xf numFmtId="0" fontId="29" fillId="5" borderId="9" xfId="2" applyFill="1" applyBorder="1" applyProtection="1"/>
    <xf numFmtId="0" fontId="29" fillId="5" borderId="0" xfId="2" applyFill="1" applyBorder="1" applyAlignment="1" applyProtection="1">
      <alignment horizontal="right"/>
    </xf>
    <xf numFmtId="0" fontId="29" fillId="5" borderId="5" xfId="2" applyFill="1" applyBorder="1" applyProtection="1"/>
    <xf numFmtId="0" fontId="29" fillId="5" borderId="6" xfId="2" applyFill="1" applyBorder="1" applyAlignment="1" applyProtection="1">
      <alignment horizontal="left"/>
    </xf>
    <xf numFmtId="0" fontId="29" fillId="5" borderId="11" xfId="2" applyFill="1" applyBorder="1" applyAlignment="1" applyProtection="1">
      <alignment vertical="top"/>
    </xf>
    <xf numFmtId="0" fontId="29" fillId="5" borderId="6" xfId="2" applyFill="1" applyBorder="1" applyProtection="1"/>
    <xf numFmtId="0" fontId="29" fillId="5" borderId="7" xfId="2" applyFill="1" applyBorder="1" applyProtection="1"/>
    <xf numFmtId="0" fontId="29" fillId="0" borderId="0" xfId="2" applyFill="1" applyAlignment="1" applyProtection="1">
      <alignment vertical="top"/>
    </xf>
    <xf numFmtId="0" fontId="29" fillId="0" borderId="0" xfId="2" applyFill="1" applyAlignment="1" applyProtection="1">
      <alignment horizontal="left" vertical="top"/>
    </xf>
    <xf numFmtId="0" fontId="29" fillId="0" borderId="0" xfId="2" applyFill="1" applyAlignment="1" applyProtection="1">
      <alignment horizontal="left"/>
    </xf>
    <xf numFmtId="0" fontId="29" fillId="0" borderId="0" xfId="2" applyAlignment="1" applyProtection="1">
      <alignment vertical="top"/>
    </xf>
    <xf numFmtId="0" fontId="29" fillId="0" borderId="0" xfId="2" applyAlignment="1" applyProtection="1">
      <alignment horizontal="left" vertical="top"/>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5"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6" borderId="0" xfId="0" applyFill="1" applyAlignment="1" applyProtection="1">
      <alignment vertical="top"/>
    </xf>
    <xf numFmtId="0" fontId="0" fillId="6" borderId="0" xfId="0" applyFill="1" applyProtection="1"/>
    <xf numFmtId="0" fontId="0" fillId="6" borderId="1" xfId="0" applyFill="1" applyBorder="1" applyProtection="1"/>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9" fillId="0" borderId="6" xfId="2" applyFont="1" applyBorder="1" applyAlignment="1" applyProtection="1">
      <alignment horizontal="left" vertical="top" wrapText="1"/>
    </xf>
    <xf numFmtId="0" fontId="29" fillId="5" borderId="6" xfId="2" applyFill="1" applyBorder="1" applyAlignment="1" applyProtection="1">
      <alignment vertical="top"/>
    </xf>
    <xf numFmtId="0" fontId="48" fillId="0" borderId="1" xfId="2" applyFont="1" applyBorder="1" applyAlignment="1" applyProtection="1">
      <alignment horizontal="left" vertical="top"/>
    </xf>
    <xf numFmtId="0" fontId="47" fillId="0" borderId="1" xfId="2" applyFont="1" applyBorder="1" applyAlignment="1" applyProtection="1">
      <alignment horizontal="left" vertical="top" wrapText="1"/>
    </xf>
    <xf numFmtId="0" fontId="29" fillId="0" borderId="0" xfId="2" applyFont="1" applyFill="1" applyBorder="1" applyAlignment="1" applyProtection="1">
      <alignment vertical="top" wrapText="1"/>
    </xf>
    <xf numFmtId="0" fontId="29" fillId="0" borderId="0" xfId="2" applyFont="1" applyBorder="1" applyAlignment="1" applyProtection="1">
      <alignment vertical="top" wrapText="1"/>
    </xf>
    <xf numFmtId="0" fontId="44" fillId="2" borderId="3" xfId="2" applyFont="1" applyFill="1" applyBorder="1" applyAlignment="1" applyProtection="1">
      <alignment vertical="top" wrapText="1"/>
    </xf>
    <xf numFmtId="0" fontId="30" fillId="2" borderId="3" xfId="2" applyFont="1" applyFill="1" applyBorder="1" applyAlignment="1" applyProtection="1">
      <alignment vertical="top" wrapText="1"/>
    </xf>
    <xf numFmtId="0" fontId="30" fillId="2" borderId="0" xfId="2" applyFont="1" applyFill="1" applyBorder="1" applyAlignment="1" applyProtection="1">
      <alignment vertical="top" wrapText="1"/>
    </xf>
    <xf numFmtId="0" fontId="30" fillId="2" borderId="9" xfId="2" applyFont="1" applyFill="1" applyBorder="1" applyAlignment="1" applyProtection="1">
      <alignment vertical="top" wrapText="1"/>
    </xf>
    <xf numFmtId="0" fontId="32" fillId="5" borderId="0" xfId="2" applyFont="1" applyFill="1" applyAlignment="1" applyProtection="1">
      <alignment horizontal="center" wrapText="1"/>
    </xf>
    <xf numFmtId="0" fontId="30"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9" fillId="5" borderId="0" xfId="2" applyFont="1" applyFill="1" applyBorder="1" applyAlignment="1" applyProtection="1">
      <alignment vertical="top" wrapText="1"/>
    </xf>
    <xf numFmtId="0" fontId="29" fillId="5" borderId="8" xfId="2" applyFont="1" applyFill="1" applyBorder="1" applyAlignment="1" applyProtection="1">
      <alignment horizontal="left"/>
    </xf>
    <xf numFmtId="0" fontId="29" fillId="5" borderId="9" xfId="2" applyFont="1" applyFill="1" applyBorder="1" applyAlignment="1" applyProtection="1">
      <alignment horizontal="left" wrapText="1"/>
    </xf>
    <xf numFmtId="0" fontId="29" fillId="3" borderId="1" xfId="2" applyFont="1" applyFill="1" applyBorder="1" applyAlignment="1" applyProtection="1">
      <alignment vertical="top" wrapText="1"/>
      <protection hidden="1"/>
    </xf>
    <xf numFmtId="0" fontId="29" fillId="3" borderId="1" xfId="2" applyFont="1" applyFill="1" applyBorder="1" applyAlignment="1" applyProtection="1">
      <alignment horizontal="center" vertical="center"/>
      <protection hidden="1"/>
    </xf>
    <xf numFmtId="2" fontId="29" fillId="3" borderId="1" xfId="2" applyNumberFormat="1" applyFont="1" applyFill="1" applyBorder="1" applyAlignment="1" applyProtection="1">
      <alignment horizontal="center" vertical="center"/>
      <protection hidden="1"/>
    </xf>
    <xf numFmtId="0" fontId="29" fillId="0" borderId="0" xfId="2" applyProtection="1">
      <protection hidden="1"/>
    </xf>
    <xf numFmtId="2" fontId="30" fillId="3" borderId="1" xfId="2" applyNumberFormat="1" applyFont="1" applyFill="1" applyBorder="1" applyAlignment="1" applyProtection="1">
      <alignment horizontal="center" vertical="center"/>
      <protection hidden="1"/>
    </xf>
    <xf numFmtId="2" fontId="29" fillId="5" borderId="1" xfId="2" applyNumberFormat="1" applyFont="1" applyFill="1" applyBorder="1" applyAlignment="1" applyProtection="1">
      <alignment horizontal="left" vertical="top"/>
      <protection hidden="1"/>
    </xf>
    <xf numFmtId="0" fontId="30" fillId="5" borderId="1" xfId="2" applyFont="1" applyFill="1" applyBorder="1" applyAlignment="1" applyProtection="1">
      <alignment vertical="top" wrapText="1"/>
      <protection hidden="1"/>
    </xf>
    <xf numFmtId="0" fontId="30" fillId="5" borderId="1" xfId="2" applyFont="1" applyFill="1" applyBorder="1" applyAlignment="1" applyProtection="1">
      <alignment horizontal="left" vertical="top"/>
      <protection hidden="1"/>
    </xf>
    <xf numFmtId="0" fontId="29" fillId="3" borderId="12" xfId="2" applyFont="1" applyFill="1" applyBorder="1" applyAlignment="1" applyProtection="1">
      <alignment horizontal="center" vertical="center"/>
      <protection hidden="1"/>
    </xf>
    <xf numFmtId="0" fontId="29" fillId="3" borderId="7" xfId="2" applyFont="1" applyFill="1" applyBorder="1" applyAlignment="1" applyProtection="1">
      <alignment horizontal="center" vertical="center"/>
      <protection hidden="1"/>
    </xf>
    <xf numFmtId="0" fontId="29" fillId="5" borderId="6" xfId="2" applyFont="1" applyFill="1" applyBorder="1" applyAlignment="1" applyProtection="1">
      <alignment horizontal="center" vertical="center"/>
      <protection hidden="1"/>
    </xf>
    <xf numFmtId="165" fontId="29" fillId="3" borderId="1" xfId="2" applyNumberFormat="1" applyFont="1" applyFill="1" applyBorder="1" applyAlignment="1" applyProtection="1">
      <alignment horizontal="center" vertical="top"/>
      <protection hidden="1"/>
    </xf>
    <xf numFmtId="0" fontId="30" fillId="0" borderId="1" xfId="2" applyFont="1" applyBorder="1" applyAlignment="1" applyProtection="1">
      <alignment horizontal="left" vertical="top" wrapText="1"/>
      <protection hidden="1"/>
    </xf>
    <xf numFmtId="0" fontId="30" fillId="5" borderId="1" xfId="2" applyFont="1" applyFill="1" applyBorder="1" applyAlignment="1" applyProtection="1">
      <alignment wrapText="1"/>
      <protection hidden="1"/>
    </xf>
    <xf numFmtId="0" fontId="30" fillId="3" borderId="1" xfId="2" applyFont="1" applyFill="1" applyBorder="1" applyAlignment="1" applyProtection="1">
      <alignment horizontal="center" vertical="center"/>
      <protection hidden="1"/>
    </xf>
    <xf numFmtId="0" fontId="30" fillId="3" borderId="1" xfId="2" applyFont="1" applyFill="1" applyBorder="1" applyAlignment="1" applyProtection="1">
      <alignment horizontal="left" vertical="top" wrapText="1"/>
      <protection hidden="1"/>
    </xf>
    <xf numFmtId="0" fontId="0" fillId="6" borderId="0" xfId="0" applyFill="1" applyBorder="1" applyProtection="1"/>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30"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9" fillId="0" borderId="0" xfId="0" applyFont="1" applyAlignment="1" applyProtection="1">
      <alignment horizontal="left" wrapText="1"/>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5" fillId="0" borderId="3" xfId="0" applyFont="1" applyFill="1" applyBorder="1" applyAlignment="1" applyProtection="1">
      <alignment horizontal="left" vertical="center" wrapText="1"/>
    </xf>
    <xf numFmtId="49" fontId="55" fillId="0" borderId="3" xfId="0" applyNumberFormat="1" applyFont="1" applyFill="1" applyBorder="1" applyAlignment="1" applyProtection="1">
      <alignment horizontal="center" vertical="center"/>
    </xf>
    <xf numFmtId="0" fontId="55" fillId="0" borderId="3" xfId="0" applyFont="1" applyBorder="1" applyAlignment="1" applyProtection="1">
      <alignment horizontal="left" vertical="center" wrapText="1"/>
    </xf>
    <xf numFmtId="0" fontId="55" fillId="0" borderId="0" xfId="0" applyFont="1" applyProtection="1"/>
    <xf numFmtId="0" fontId="0" fillId="0" borderId="0" xfId="0" applyFill="1" applyAlignment="1" applyProtection="1">
      <alignment horizontal="left" vertical="top"/>
    </xf>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0" xfId="0" applyFont="1" applyFill="1" applyBorder="1" applyAlignment="1" applyProtection="1">
      <alignment horizontal="left" vertical="top" wrapText="1"/>
    </xf>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5" fillId="0" borderId="0" xfId="0" applyNumberFormat="1" applyFont="1" applyBorder="1" applyAlignment="1" applyProtection="1">
      <alignment horizontal="center" vertical="center"/>
    </xf>
    <xf numFmtId="0" fontId="52"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3"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15" xfId="0" applyFill="1" applyBorder="1" applyAlignment="1" applyProtection="1">
      <alignment horizontal="left" vertical="top" wrapText="1"/>
      <protection locked="0"/>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40" fillId="0" borderId="3" xfId="0" applyFont="1" applyBorder="1" applyAlignment="1" applyProtection="1">
      <alignment horizontal="left" vertical="center" wrapText="1"/>
    </xf>
    <xf numFmtId="0" fontId="31" fillId="0" borderId="0" xfId="0" applyFont="1" applyAlignment="1" applyProtection="1">
      <alignment horizontal="left" vertical="top"/>
    </xf>
    <xf numFmtId="0" fontId="40" fillId="0" borderId="0" xfId="0" applyFont="1" applyProtection="1"/>
    <xf numFmtId="0" fontId="40" fillId="0" borderId="0" xfId="0" applyFont="1" applyAlignment="1" applyProtection="1">
      <alignment horizontal="left" indent="3"/>
    </xf>
    <xf numFmtId="0" fontId="40" fillId="0" borderId="0" xfId="0" applyFont="1" applyAlignment="1" applyProtection="1"/>
    <xf numFmtId="0" fontId="31" fillId="0" borderId="0" xfId="0" applyFont="1" applyBorder="1" applyAlignment="1" applyProtection="1">
      <alignment horizontal="left" wrapText="1"/>
    </xf>
    <xf numFmtId="0" fontId="40" fillId="0" borderId="0" xfId="0" applyFont="1" applyBorder="1" applyAlignment="1" applyProtection="1">
      <alignment horizontal="left"/>
    </xf>
    <xf numFmtId="0" fontId="31" fillId="0" borderId="0" xfId="0" applyFont="1" applyAlignment="1" applyProtection="1">
      <alignment horizontal="left"/>
    </xf>
    <xf numFmtId="0" fontId="31" fillId="0" borderId="0" xfId="0" applyFont="1" applyAlignment="1" applyProtection="1"/>
    <xf numFmtId="0" fontId="40" fillId="2" borderId="1" xfId="0" applyFont="1" applyFill="1" applyBorder="1" applyAlignment="1" applyProtection="1">
      <alignment horizontal="center"/>
    </xf>
    <xf numFmtId="49" fontId="40" fillId="0" borderId="3" xfId="0" applyNumberFormat="1" applyFont="1" applyBorder="1" applyAlignment="1" applyProtection="1">
      <alignment horizontal="center" vertical="center"/>
    </xf>
    <xf numFmtId="0" fontId="31" fillId="0" borderId="3" xfId="0" applyFont="1" applyFill="1" applyBorder="1" applyAlignment="1" applyProtection="1"/>
    <xf numFmtId="0" fontId="40" fillId="2" borderId="1" xfId="0" applyFont="1" applyFill="1" applyBorder="1" applyAlignment="1" applyProtection="1">
      <alignment vertical="center"/>
    </xf>
    <xf numFmtId="0" fontId="40" fillId="2" borderId="15" xfId="0" applyFont="1" applyFill="1" applyBorder="1" applyAlignment="1" applyProtection="1">
      <alignment horizontal="center"/>
    </xf>
    <xf numFmtId="0" fontId="40" fillId="2" borderId="13" xfId="0" applyFont="1" applyFill="1" applyBorder="1" applyAlignment="1" applyProtection="1">
      <alignment vertical="center"/>
    </xf>
    <xf numFmtId="0" fontId="40" fillId="2" borderId="14" xfId="0" applyFont="1" applyFill="1" applyBorder="1" applyAlignment="1" applyProtection="1">
      <alignment horizontal="center"/>
    </xf>
    <xf numFmtId="0" fontId="32" fillId="0" borderId="0" xfId="0" applyFont="1" applyBorder="1" applyAlignment="1" applyProtection="1">
      <alignment horizontal="left" vertical="top" wrapText="1"/>
    </xf>
    <xf numFmtId="49" fontId="40" fillId="2" borderId="1" xfId="0" applyNumberFormat="1" applyFont="1" applyFill="1" applyBorder="1" applyAlignment="1" applyProtection="1">
      <alignment vertical="center"/>
    </xf>
    <xf numFmtId="0" fontId="48" fillId="0" borderId="0" xfId="0" applyFont="1" applyProtection="1"/>
    <xf numFmtId="0" fontId="40"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55" fillId="0" borderId="0" xfId="0" applyFont="1" applyAlignment="1" applyProtection="1">
      <alignment vertical="top"/>
    </xf>
    <xf numFmtId="0" fontId="61" fillId="0" borderId="0" xfId="0" applyFont="1" applyAlignment="1">
      <alignment vertical="center"/>
    </xf>
    <xf numFmtId="0" fontId="61" fillId="0" borderId="0" xfId="0" applyFont="1" applyAlignment="1">
      <alignment horizontal="left" vertical="center" indent="4"/>
    </xf>
    <xf numFmtId="0" fontId="55" fillId="0" borderId="0" xfId="0" applyFont="1" applyAlignment="1" applyProtection="1">
      <alignment horizontal="left" wrapText="1"/>
    </xf>
    <xf numFmtId="0" fontId="55"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64" fillId="0" borderId="0" xfId="0" applyFont="1" applyProtection="1"/>
    <xf numFmtId="0" fontId="66" fillId="0" borderId="0" xfId="0" applyFont="1" applyProtection="1"/>
    <xf numFmtId="0" fontId="30" fillId="0" borderId="13" xfId="2" applyFont="1" applyBorder="1" applyAlignment="1" applyProtection="1">
      <alignment horizontal="left" vertical="top"/>
    </xf>
    <xf numFmtId="0" fontId="30" fillId="0" borderId="4" xfId="2" applyFont="1" applyBorder="1" applyAlignment="1" applyProtection="1">
      <alignment horizontal="left" vertical="top"/>
    </xf>
    <xf numFmtId="0" fontId="30" fillId="0" borderId="5" xfId="2" applyFont="1" applyBorder="1" applyAlignment="1" applyProtection="1">
      <alignment horizontal="left" vertical="top"/>
    </xf>
    <xf numFmtId="0" fontId="30" fillId="0" borderId="11" xfId="2" applyFont="1" applyBorder="1" applyAlignment="1" applyProtection="1">
      <alignment horizontal="left" vertical="top" wrapText="1"/>
    </xf>
    <xf numFmtId="0" fontId="30" fillId="0" borderId="0" xfId="2" applyFont="1" applyBorder="1" applyAlignment="1" applyProtection="1">
      <alignment horizontal="center" vertical="center" textRotation="90"/>
    </xf>
    <xf numFmtId="0" fontId="30" fillId="0" borderId="13" xfId="2" applyFont="1" applyBorder="1" applyAlignment="1" applyProtection="1">
      <alignment horizontal="left" vertical="top" wrapText="1"/>
    </xf>
    <xf numFmtId="0" fontId="30" fillId="0" borderId="16" xfId="2" applyFont="1" applyBorder="1" applyAlignment="1" applyProtection="1">
      <alignment horizontal="left" vertical="top" wrapText="1"/>
    </xf>
    <xf numFmtId="0" fontId="30" fillId="0" borderId="17" xfId="2" applyFont="1" applyBorder="1" applyAlignment="1" applyProtection="1">
      <alignment horizontal="left" vertical="top" wrapText="1"/>
    </xf>
    <xf numFmtId="0" fontId="29" fillId="0" borderId="12" xfId="2" applyFont="1" applyBorder="1" applyAlignment="1" applyProtection="1">
      <alignment horizontal="left" vertical="top" wrapText="1"/>
    </xf>
    <xf numFmtId="0" fontId="30" fillId="5" borderId="11" xfId="2" applyFont="1" applyFill="1" applyBorder="1" applyAlignment="1" applyProtection="1">
      <alignment horizontal="left" vertical="top" wrapText="1"/>
    </xf>
    <xf numFmtId="0" fontId="30" fillId="5" borderId="12" xfId="2" applyFont="1" applyFill="1" applyBorder="1" applyAlignment="1" applyProtection="1">
      <alignment horizontal="left" vertical="top" wrapText="1"/>
    </xf>
    <xf numFmtId="0" fontId="48" fillId="0" borderId="12" xfId="2" applyFont="1" applyBorder="1" applyAlignment="1" applyProtection="1">
      <alignment horizontal="left" vertical="top"/>
    </xf>
    <xf numFmtId="0" fontId="30" fillId="0" borderId="0" xfId="2" applyFont="1" applyFill="1" applyBorder="1" applyAlignment="1" applyProtection="1">
      <alignment horizontal="left" vertical="top" wrapText="1"/>
    </xf>
    <xf numFmtId="0" fontId="29" fillId="5" borderId="0" xfId="2" applyFont="1" applyFill="1" applyBorder="1" applyAlignment="1" applyProtection="1">
      <alignment horizontal="left" vertical="top" wrapText="1"/>
    </xf>
    <xf numFmtId="0" fontId="30" fillId="0" borderId="1" xfId="2" applyFont="1" applyBorder="1" applyAlignment="1" applyProtection="1">
      <alignment horizontal="left" vertical="top" wrapText="1"/>
    </xf>
    <xf numFmtId="0" fontId="30" fillId="0" borderId="3" xfId="2" applyFont="1" applyBorder="1" applyAlignment="1" applyProtection="1">
      <alignment horizontal="left" vertical="top" wrapText="1"/>
    </xf>
    <xf numFmtId="0" fontId="29" fillId="3" borderId="4" xfId="2" applyFont="1" applyFill="1" applyBorder="1" applyAlignment="1" applyProtection="1">
      <alignment horizontal="center" vertical="center"/>
      <protection hidden="1"/>
    </xf>
    <xf numFmtId="0" fontId="29" fillId="5" borderId="0" xfId="2" applyFont="1" applyFill="1" applyBorder="1" applyAlignment="1" applyProtection="1">
      <alignment horizontal="center" vertical="center"/>
      <protection hidden="1"/>
    </xf>
    <xf numFmtId="0" fontId="47" fillId="0" borderId="12" xfId="2" applyFont="1" applyBorder="1" applyAlignment="1" applyProtection="1">
      <alignment horizontal="left" vertical="top" wrapText="1"/>
    </xf>
    <xf numFmtId="0" fontId="29" fillId="3" borderId="11" xfId="2" applyFont="1" applyFill="1" applyBorder="1" applyAlignment="1" applyProtection="1">
      <alignment horizontal="center" vertical="center"/>
      <protection hidden="1"/>
    </xf>
    <xf numFmtId="0" fontId="29" fillId="0" borderId="12" xfId="2" applyFont="1" applyFill="1" applyBorder="1" applyAlignment="1" applyProtection="1">
      <alignment horizontal="center" vertical="center"/>
      <protection hidden="1"/>
    </xf>
    <xf numFmtId="0" fontId="29" fillId="0" borderId="3" xfId="2" applyFont="1" applyFill="1" applyBorder="1" applyAlignment="1" applyProtection="1">
      <alignment horizontal="center" vertical="center"/>
    </xf>
    <xf numFmtId="0" fontId="48" fillId="6" borderId="1" xfId="2" applyFont="1" applyFill="1" applyBorder="1" applyAlignment="1" applyProtection="1">
      <alignment horizontal="left" vertical="top"/>
    </xf>
    <xf numFmtId="0" fontId="47" fillId="6" borderId="1" xfId="2" applyFont="1" applyFill="1" applyBorder="1" applyAlignment="1" applyProtection="1">
      <alignment horizontal="left" vertical="top" wrapText="1"/>
    </xf>
    <xf numFmtId="0" fontId="29" fillId="6" borderId="15" xfId="2" applyFont="1" applyFill="1" applyBorder="1" applyAlignment="1" applyProtection="1">
      <alignment horizontal="center" vertical="center" wrapText="1"/>
      <protection locked="0"/>
    </xf>
    <xf numFmtId="0" fontId="29" fillId="0" borderId="11" xfId="2" applyFont="1" applyBorder="1" applyAlignment="1" applyProtection="1">
      <alignment horizontal="center" vertical="center" wrapText="1"/>
    </xf>
    <xf numFmtId="0" fontId="29" fillId="6" borderId="1" xfId="2" applyFont="1" applyFill="1" applyBorder="1" applyAlignment="1" applyProtection="1">
      <alignment horizontal="center" vertical="center"/>
      <protection locked="0"/>
    </xf>
    <xf numFmtId="0" fontId="29" fillId="6" borderId="15" xfId="2" applyFont="1" applyFill="1" applyBorder="1" applyAlignment="1" applyProtection="1">
      <alignment horizontal="center" vertical="center"/>
      <protection locked="0"/>
    </xf>
    <xf numFmtId="0" fontId="29" fillId="6" borderId="13" xfId="2" applyFont="1" applyFill="1" applyBorder="1" applyAlignment="1" applyProtection="1">
      <alignment horizontal="center" vertical="center"/>
      <protection locked="0"/>
    </xf>
    <xf numFmtId="0" fontId="29" fillId="6" borderId="12" xfId="2" applyFont="1" applyFill="1" applyBorder="1" applyAlignment="1" applyProtection="1">
      <alignment horizontal="center" vertical="center"/>
      <protection locked="0"/>
    </xf>
    <xf numFmtId="0" fontId="29"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0" xfId="0" applyBorder="1" applyProtection="1">
      <protection locked="0"/>
    </xf>
    <xf numFmtId="0" fontId="2" fillId="3" borderId="1" xfId="2" applyFont="1" applyFill="1" applyBorder="1" applyAlignment="1" applyProtection="1">
      <alignment horizontal="center" vertical="top"/>
      <protection hidden="1"/>
    </xf>
    <xf numFmtId="0" fontId="30" fillId="0" borderId="11" xfId="2" applyFont="1" applyBorder="1" applyAlignment="1" applyProtection="1">
      <alignment horizontal="left" vertical="top" wrapText="1"/>
    </xf>
    <xf numFmtId="0" fontId="30" fillId="0" borderId="11" xfId="2" applyFont="1" applyBorder="1" applyAlignment="1" applyProtection="1">
      <alignment horizontal="left" vertical="top" wrapText="1"/>
    </xf>
    <xf numFmtId="0" fontId="0" fillId="2" borderId="0" xfId="0" applyFill="1" applyAlignment="1" applyProtection="1">
      <alignment horizontal="left" vertical="center"/>
    </xf>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5" fillId="0" borderId="6" xfId="0" applyFont="1" applyBorder="1" applyAlignment="1" applyProtection="1">
      <alignment horizontal="left" wrapText="1"/>
    </xf>
    <xf numFmtId="0" fontId="25" fillId="0" borderId="15"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9" fillId="0" borderId="0"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9" fillId="0" borderId="6" xfId="0" applyFont="1" applyBorder="1" applyAlignment="1" applyProtection="1">
      <alignment horizontal="center"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0" fillId="4" borderId="1" xfId="0" applyFill="1" applyBorder="1" applyAlignment="1" applyProtection="1">
      <alignment horizontal="center" vertical="center" wrapText="1"/>
      <protection locked="0"/>
    </xf>
    <xf numFmtId="0" fontId="0" fillId="0" borderId="0" xfId="0"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6" borderId="8" xfId="0" applyFill="1" applyBorder="1" applyAlignment="1" applyProtection="1">
      <alignment horizontal="left" vertical="top" wrapText="1"/>
    </xf>
    <xf numFmtId="0" fontId="0" fillId="6" borderId="0" xfId="0" applyFill="1" applyBorder="1" applyAlignment="1" applyProtection="1">
      <alignment horizontal="left" vertical="top" wrapText="1"/>
    </xf>
    <xf numFmtId="0" fontId="62" fillId="0" borderId="0" xfId="0" applyFont="1" applyFill="1" applyBorder="1" applyAlignment="1" applyProtection="1">
      <alignment horizontal="left" vertical="center" wrapText="1"/>
    </xf>
    <xf numFmtId="0" fontId="25" fillId="0" borderId="1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3" fillId="0" borderId="15" xfId="0" applyFont="1" applyBorder="1" applyAlignment="1" applyProtection="1">
      <alignment horizontal="left" vertical="center"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40" fillId="0" borderId="0" xfId="0" applyFont="1" applyBorder="1" applyAlignment="1" applyProtection="1">
      <alignment horizontal="left"/>
    </xf>
    <xf numFmtId="0" fontId="25" fillId="0" borderId="0" xfId="0" applyFont="1" applyBorder="1" applyAlignment="1" applyProtection="1">
      <alignment horizontal="left" wrapText="1"/>
    </xf>
    <xf numFmtId="0" fontId="16" fillId="0" borderId="0" xfId="1" applyBorder="1" applyAlignment="1" applyProtection="1">
      <alignment horizontal="left" vertical="top" wrapText="1"/>
    </xf>
    <xf numFmtId="0" fontId="16" fillId="0" borderId="0" xfId="1" applyFill="1" applyBorder="1" applyAlignment="1" applyProtection="1">
      <alignment horizontal="left" vertical="top" wrapText="1"/>
    </xf>
    <xf numFmtId="0" fontId="31" fillId="0" borderId="15"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12" xfId="0" applyFont="1" applyBorder="1" applyAlignment="1" applyProtection="1">
      <alignment horizontal="left" vertical="center" wrapText="1"/>
    </xf>
    <xf numFmtId="0" fontId="47" fillId="0" borderId="15" xfId="0" applyFont="1" applyBorder="1" applyAlignment="1" applyProtection="1">
      <alignment horizontal="left" vertical="center" wrapText="1"/>
    </xf>
    <xf numFmtId="0" fontId="67" fillId="0" borderId="11" xfId="0" applyFont="1" applyBorder="1" applyAlignment="1" applyProtection="1">
      <alignment horizontal="left" vertical="center" wrapText="1"/>
    </xf>
    <xf numFmtId="0" fontId="67" fillId="0" borderId="12" xfId="0" applyFont="1" applyBorder="1" applyAlignment="1" applyProtection="1">
      <alignment horizontal="left" vertical="center" wrapText="1"/>
    </xf>
    <xf numFmtId="0" fontId="63" fillId="0" borderId="15" xfId="0" applyFont="1" applyBorder="1" applyAlignment="1" applyProtection="1">
      <alignment horizontal="left" vertical="center" wrapText="1"/>
    </xf>
    <xf numFmtId="0" fontId="62" fillId="0" borderId="11" xfId="0" applyFont="1" applyBorder="1" applyAlignment="1" applyProtection="1">
      <alignment horizontal="left" vertical="center" wrapText="1"/>
    </xf>
    <xf numFmtId="0" fontId="62" fillId="0" borderId="12" xfId="0" applyFont="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49" fontId="0" fillId="0" borderId="1" xfId="0" applyNumberFormat="1" applyBorder="1" applyAlignment="1" applyProtection="1">
      <alignment horizontal="center" vertical="center"/>
    </xf>
    <xf numFmtId="0" fontId="9" fillId="0" borderId="15"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49" fontId="0" fillId="0" borderId="15" xfId="0" applyNumberFormat="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9" fillId="0" borderId="0" xfId="0" applyFont="1" applyAlignment="1" applyProtection="1">
      <alignment horizontal="left" vertical="top" wrapText="1"/>
    </xf>
    <xf numFmtId="0" fontId="9" fillId="0" borderId="6" xfId="0" applyFont="1" applyFill="1" applyBorder="1" applyAlignment="1" applyProtection="1">
      <alignment horizontal="left" vertical="top"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0" fontId="52" fillId="2" borderId="15"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0" fillId="0" borderId="10" xfId="0" applyBorder="1" applyAlignment="1" applyProtection="1">
      <alignment horizontal="left" vertical="center"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1" fillId="2" borderId="3" xfId="0" applyFont="1" applyFill="1" applyBorder="1" applyAlignment="1" applyProtection="1">
      <alignment horizontal="left" vertical="top" wrapText="1"/>
    </xf>
    <xf numFmtId="0" fontId="31" fillId="2" borderId="4" xfId="0" applyFont="1" applyFill="1" applyBorder="1" applyAlignment="1" applyProtection="1">
      <alignment horizontal="left" vertical="top" wrapText="1"/>
    </xf>
    <xf numFmtId="0" fontId="31" fillId="2" borderId="0" xfId="0" applyFont="1" applyFill="1" applyBorder="1" applyAlignment="1" applyProtection="1">
      <alignment horizontal="left" vertical="top" wrapText="1"/>
    </xf>
    <xf numFmtId="0" fontId="31" fillId="2" borderId="9"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2" fillId="0" borderId="0" xfId="0" applyFont="1" applyBorder="1" applyAlignment="1" applyProtection="1">
      <alignment horizontal="left" vertical="top" wrapText="1"/>
    </xf>
    <xf numFmtId="49" fontId="40" fillId="0" borderId="10" xfId="0" applyNumberFormat="1" applyFont="1" applyBorder="1" applyAlignment="1" applyProtection="1">
      <alignment horizontal="center" vertical="center"/>
    </xf>
    <xf numFmtId="49" fontId="40" fillId="0" borderId="11" xfId="0" applyNumberFormat="1" applyFont="1" applyBorder="1" applyAlignment="1" applyProtection="1">
      <alignment horizontal="center" vertical="center"/>
    </xf>
    <xf numFmtId="0" fontId="0" fillId="0" borderId="1" xfId="0" applyFont="1" applyBorder="1" applyAlignment="1" applyProtection="1">
      <alignment horizontal="left" vertical="top" wrapText="1"/>
    </xf>
    <xf numFmtId="0" fontId="40" fillId="0" borderId="15" xfId="0" applyFont="1" applyBorder="1" applyAlignment="1" applyProtection="1">
      <alignment horizontal="left" vertical="center"/>
    </xf>
    <xf numFmtId="0" fontId="40" fillId="0" borderId="11" xfId="0" applyFont="1" applyBorder="1" applyAlignment="1" applyProtection="1">
      <alignment horizontal="left" vertical="center"/>
    </xf>
    <xf numFmtId="0" fontId="40" fillId="0" borderId="12" xfId="0" applyFont="1" applyBorder="1" applyAlignment="1" applyProtection="1">
      <alignment horizontal="left" vertical="center"/>
    </xf>
    <xf numFmtId="0" fontId="0" fillId="0" borderId="1" xfId="0" applyBorder="1" applyAlignment="1" applyProtection="1">
      <alignment horizontal="left" vertical="center"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9" fillId="0" borderId="0" xfId="0" applyFont="1" applyAlignment="1" applyProtection="1">
      <alignment horizontal="left" vertical="top"/>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0" fontId="18" fillId="0" borderId="0" xfId="0" applyFont="1" applyAlignment="1" applyProtection="1">
      <alignment horizontal="left"/>
    </xf>
    <xf numFmtId="0" fontId="9" fillId="0" borderId="0" xfId="0" applyFont="1" applyAlignment="1" applyProtection="1">
      <alignment horizontal="left"/>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0" fontId="31" fillId="0" borderId="15" xfId="0" applyFont="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15" xfId="0" applyFont="1" applyBorder="1" applyAlignment="1" applyProtection="1">
      <alignment horizontal="left" vertical="top" wrapText="1"/>
    </xf>
    <xf numFmtId="0" fontId="31" fillId="0" borderId="11" xfId="0" applyFont="1" applyBorder="1" applyAlignment="1" applyProtection="1">
      <alignment horizontal="left" vertical="top" wrapText="1"/>
    </xf>
    <xf numFmtId="0" fontId="31" fillId="0" borderId="12" xfId="0" applyFont="1" applyBorder="1" applyAlignment="1" applyProtection="1">
      <alignment horizontal="left" vertical="top" wrapText="1"/>
    </xf>
    <xf numFmtId="0" fontId="40" fillId="2" borderId="15" xfId="0" applyFont="1" applyFill="1" applyBorder="1" applyAlignment="1" applyProtection="1">
      <alignment horizontal="left" vertical="top" wrapText="1"/>
      <protection locked="0"/>
    </xf>
    <xf numFmtId="0" fontId="40" fillId="2" borderId="11" xfId="0" applyFont="1" applyFill="1" applyBorder="1" applyAlignment="1" applyProtection="1">
      <alignment horizontal="left" vertical="top" wrapText="1"/>
      <protection locked="0"/>
    </xf>
    <xf numFmtId="0" fontId="40" fillId="2" borderId="12" xfId="0" applyFont="1" applyFill="1" applyBorder="1" applyAlignment="1" applyProtection="1">
      <alignment horizontal="left" vertical="top" wrapText="1"/>
      <protection locked="0"/>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18" fillId="0" borderId="0" xfId="0" applyFont="1" applyBorder="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31" fillId="0" borderId="12" xfId="0" applyFont="1" applyBorder="1" applyAlignment="1" applyProtection="1">
      <alignment horizontal="center" vertical="center" wrapText="1"/>
    </xf>
    <xf numFmtId="0" fontId="21" fillId="0" borderId="0" xfId="0" applyFont="1" applyAlignment="1" applyProtection="1">
      <alignment horizontal="left" vertical="top"/>
    </xf>
    <xf numFmtId="164" fontId="0" fillId="2" borderId="1" xfId="4" applyFont="1" applyFill="1" applyBorder="1" applyAlignment="1" applyProtection="1">
      <alignment horizontal="center" vertical="center"/>
      <protection locked="0"/>
    </xf>
    <xf numFmtId="164" fontId="0" fillId="2" borderId="1" xfId="4" applyFont="1" applyFill="1" applyBorder="1" applyAlignment="1" applyProtection="1">
      <alignment horizontal="center" vertical="center"/>
    </xf>
    <xf numFmtId="0" fontId="40" fillId="0" borderId="0" xfId="0" applyFont="1" applyBorder="1" applyAlignment="1" applyProtection="1">
      <alignment horizontal="left" vertical="top" wrapText="1"/>
    </xf>
    <xf numFmtId="0" fontId="18" fillId="0" borderId="0" xfId="0" applyFont="1" applyBorder="1" applyAlignment="1" applyProtection="1">
      <alignment horizontal="left" vertical="top"/>
    </xf>
    <xf numFmtId="0" fontId="15" fillId="2" borderId="15" xfId="0" applyFont="1" applyFill="1" applyBorder="1" applyAlignment="1" applyProtection="1">
      <alignment horizontal="center" vertical="top"/>
    </xf>
    <xf numFmtId="0" fontId="15" fillId="2" borderId="11" xfId="0" applyFont="1" applyFill="1" applyBorder="1" applyAlignment="1" applyProtection="1">
      <alignment horizontal="center" vertical="top"/>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0" borderId="6" xfId="0" applyFont="1" applyBorder="1" applyAlignment="1" applyProtection="1">
      <alignment horizontal="left" wrapText="1"/>
    </xf>
    <xf numFmtId="0" fontId="0" fillId="0" borderId="1" xfId="0" applyFill="1" applyBorder="1" applyAlignment="1" applyProtection="1">
      <alignment horizontal="center" vertical="center"/>
    </xf>
    <xf numFmtId="0" fontId="9" fillId="0" borderId="0" xfId="0" applyFont="1" applyAlignment="1" applyProtection="1">
      <alignment horizontal="left" wrapText="1"/>
    </xf>
    <xf numFmtId="0" fontId="31" fillId="0" borderId="0" xfId="0" applyFont="1" applyBorder="1" applyAlignment="1" applyProtection="1">
      <alignment horizontal="left" wrapText="1"/>
    </xf>
    <xf numFmtId="0" fontId="57" fillId="2" borderId="15" xfId="0" applyFont="1" applyFill="1" applyBorder="1" applyAlignment="1" applyProtection="1">
      <alignment horizontal="center" vertical="top"/>
    </xf>
    <xf numFmtId="0" fontId="57" fillId="2" borderId="11" xfId="0" applyFont="1" applyFill="1" applyBorder="1" applyAlignment="1" applyProtection="1">
      <alignment horizontal="center" vertical="top"/>
    </xf>
    <xf numFmtId="49" fontId="40" fillId="0" borderId="12" xfId="0" applyNumberFormat="1" applyFont="1" applyBorder="1" applyAlignment="1" applyProtection="1">
      <alignment horizontal="center" vertical="center"/>
    </xf>
    <xf numFmtId="0" fontId="40" fillId="0" borderId="14" xfId="0" applyFont="1" applyBorder="1" applyAlignment="1" applyProtection="1">
      <alignment horizontal="left" vertical="top" wrapText="1"/>
    </xf>
    <xf numFmtId="0" fontId="40" fillId="0" borderId="3" xfId="0" applyFont="1" applyBorder="1" applyAlignment="1" applyProtection="1">
      <alignment horizontal="left" vertical="top" wrapText="1"/>
    </xf>
    <xf numFmtId="0" fontId="40" fillId="0" borderId="15" xfId="0" applyFont="1" applyBorder="1" applyAlignment="1" applyProtection="1">
      <alignment horizontal="left" vertical="top" wrapText="1"/>
    </xf>
    <xf numFmtId="0" fontId="40" fillId="0" borderId="11" xfId="0" applyFont="1" applyBorder="1" applyAlignment="1" applyProtection="1">
      <alignment horizontal="left" vertical="top" wrapText="1"/>
    </xf>
    <xf numFmtId="0" fontId="40" fillId="0" borderId="5" xfId="0" applyFont="1" applyBorder="1" applyAlignment="1" applyProtection="1">
      <alignment horizontal="left" vertical="top" wrapText="1"/>
    </xf>
    <xf numFmtId="0" fontId="40" fillId="0" borderId="6" xfId="0" applyFont="1" applyBorder="1" applyAlignment="1" applyProtection="1">
      <alignment horizontal="left" vertical="top" wrapText="1"/>
    </xf>
    <xf numFmtId="0" fontId="40" fillId="0" borderId="1" xfId="0" applyFont="1" applyBorder="1" applyAlignment="1" applyProtection="1">
      <alignment horizontal="center" vertical="top" wrapText="1"/>
    </xf>
    <xf numFmtId="0" fontId="40" fillId="0" borderId="12" xfId="0" applyFont="1" applyBorder="1" applyAlignment="1" applyProtection="1">
      <alignment horizontal="center" vertical="center"/>
    </xf>
    <xf numFmtId="0" fontId="40" fillId="0" borderId="1" xfId="0" applyFont="1" applyBorder="1" applyAlignment="1" applyProtection="1">
      <alignment horizontal="center" vertical="center"/>
    </xf>
    <xf numFmtId="0" fontId="40" fillId="0" borderId="15" xfId="0" applyFont="1" applyBorder="1" applyAlignment="1" applyProtection="1">
      <alignment horizontal="left" vertical="center" wrapText="1"/>
    </xf>
    <xf numFmtId="0" fontId="40" fillId="0" borderId="11" xfId="0" applyFont="1" applyBorder="1" applyAlignment="1" applyProtection="1">
      <alignment horizontal="left" vertical="center" wrapText="1"/>
    </xf>
    <xf numFmtId="0" fontId="40" fillId="0" borderId="12" xfId="0" applyFont="1" applyBorder="1" applyAlignment="1" applyProtection="1">
      <alignment horizontal="left" vertical="center" wrapText="1"/>
    </xf>
    <xf numFmtId="0" fontId="0" fillId="0" borderId="0" xfId="0" applyFont="1" applyAlignment="1" applyProtection="1">
      <alignment horizontal="left" wrapText="1"/>
    </xf>
    <xf numFmtId="0" fontId="47" fillId="0" borderId="0" xfId="0" applyFont="1" applyAlignment="1" applyProtection="1">
      <alignment horizontal="left"/>
    </xf>
    <xf numFmtId="0" fontId="40" fillId="0" borderId="0" xfId="0" applyFont="1" applyAlignment="1" applyProtection="1">
      <alignment horizontal="left"/>
    </xf>
    <xf numFmtId="0" fontId="40" fillId="0" borderId="0" xfId="0" applyFont="1" applyBorder="1" applyAlignment="1" applyProtection="1">
      <alignment horizontal="left"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9" fontId="31" fillId="2" borderId="11" xfId="0" applyNumberFormat="1" applyFont="1" applyFill="1" applyBorder="1" applyAlignment="1" applyProtection="1">
      <alignment horizontal="left" vertical="center" wrapText="1"/>
    </xf>
    <xf numFmtId="9" fontId="31" fillId="2" borderId="12" xfId="0" applyNumberFormat="1" applyFont="1" applyFill="1" applyBorder="1" applyAlignment="1" applyProtection="1">
      <alignment horizontal="left" vertical="center" wrapText="1"/>
    </xf>
    <xf numFmtId="0" fontId="31" fillId="0" borderId="15" xfId="0" applyFont="1" applyBorder="1" applyAlignment="1" applyProtection="1">
      <alignment horizontal="center" vertical="top" wrapText="1"/>
    </xf>
    <xf numFmtId="0" fontId="31" fillId="0" borderId="11" xfId="0" applyFont="1" applyBorder="1" applyAlignment="1" applyProtection="1">
      <alignment horizontal="center" vertical="top" wrapText="1"/>
    </xf>
    <xf numFmtId="0" fontId="31" fillId="0" borderId="12" xfId="0" applyFont="1" applyBorder="1" applyAlignment="1" applyProtection="1">
      <alignment horizontal="center" vertical="top" wrapText="1"/>
    </xf>
    <xf numFmtId="0" fontId="31" fillId="0" borderId="11"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46" fillId="0" borderId="0" xfId="1" applyFont="1" applyFill="1" applyAlignment="1" applyProtection="1">
      <alignment horizontal="left" vertical="top"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center" wrapText="1"/>
    </xf>
    <xf numFmtId="0" fontId="24" fillId="0" borderId="6" xfId="0" applyFont="1" applyBorder="1" applyAlignment="1" applyProtection="1">
      <alignment horizontal="center" vertical="center" wrapText="1"/>
    </xf>
    <xf numFmtId="0" fontId="9" fillId="0" borderId="6" xfId="0" applyFont="1" applyBorder="1" applyAlignment="1" applyProtection="1">
      <alignment horizontal="left"/>
    </xf>
    <xf numFmtId="0" fontId="0" fillId="0" borderId="0" xfId="0" applyAlignment="1" applyProtection="1">
      <alignment horizontal="left" vertical="top"/>
    </xf>
    <xf numFmtId="0" fontId="0" fillId="0" borderId="0" xfId="0" applyAlignment="1">
      <alignment horizontal="left" vertical="top"/>
    </xf>
    <xf numFmtId="0" fontId="11" fillId="0" borderId="0" xfId="0" applyFont="1" applyAlignment="1" applyProtection="1">
      <alignment horizontal="center" vertical="center"/>
    </xf>
    <xf numFmtId="0" fontId="15" fillId="2" borderId="14"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18" fillId="0" borderId="0" xfId="0" applyFont="1" applyFill="1" applyAlignment="1" applyProtection="1">
      <alignment horizontal="center" vertical="center" wrapText="1"/>
    </xf>
    <xf numFmtId="0" fontId="27" fillId="0" borderId="0" xfId="0" applyFont="1" applyFill="1" applyAlignment="1" applyProtection="1">
      <alignment horizontal="center" vertical="center"/>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50" fillId="0" borderId="0" xfId="0" applyFont="1" applyAlignment="1" applyProtection="1">
      <alignment horizontal="center" vertical="center"/>
    </xf>
    <xf numFmtId="0" fontId="31" fillId="0" borderId="0" xfId="0" applyFont="1" applyAlignment="1" applyProtection="1">
      <alignment horizontal="center" vertical="center"/>
    </xf>
    <xf numFmtId="0" fontId="0" fillId="0" borderId="0" xfId="0" applyFont="1" applyAlignment="1" applyProtection="1">
      <alignment horizontal="left"/>
    </xf>
    <xf numFmtId="0" fontId="10" fillId="0" borderId="0" xfId="0" applyFont="1" applyBorder="1" applyAlignment="1" applyProtection="1">
      <alignment horizontal="center" vertical="top" wrapText="1"/>
    </xf>
    <xf numFmtId="0" fontId="0" fillId="0" borderId="1" xfId="0" applyBorder="1" applyAlignment="1" applyProtection="1">
      <alignment horizontal="left"/>
    </xf>
    <xf numFmtId="0" fontId="18" fillId="0" borderId="0" xfId="0" applyFont="1" applyAlignment="1" applyProtection="1">
      <alignment horizontal="left" vertical="top"/>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68" fillId="0" borderId="0" xfId="0" applyFont="1" applyFill="1" applyBorder="1" applyAlignment="1" applyProtection="1">
      <alignment horizontal="center" vertical="top"/>
    </xf>
    <xf numFmtId="0" fontId="17" fillId="2" borderId="0" xfId="1" applyFont="1" applyFill="1" applyBorder="1" applyAlignment="1" applyProtection="1">
      <alignment horizontal="left" vertical="top" wrapText="1"/>
    </xf>
    <xf numFmtId="0" fontId="16" fillId="2" borderId="0" xfId="1" applyFill="1" applyBorder="1" applyAlignment="1" applyProtection="1">
      <alignment horizontal="left" vertical="top" wrapText="1"/>
    </xf>
    <xf numFmtId="0" fontId="16" fillId="2" borderId="9" xfId="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17" fillId="2" borderId="6" xfId="1" applyFont="1" applyFill="1" applyBorder="1" applyAlignment="1" applyProtection="1">
      <alignment horizontal="left" vertical="center" wrapText="1"/>
    </xf>
    <xf numFmtId="0" fontId="17" fillId="2" borderId="7" xfId="1" applyFont="1" applyFill="1" applyBorder="1" applyAlignment="1" applyProtection="1">
      <alignment horizontal="left" vertical="center" wrapText="1"/>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40" fillId="0" borderId="14" xfId="0" applyFont="1" applyBorder="1" applyAlignment="1" applyProtection="1">
      <alignment horizontal="left" vertical="center" wrapText="1"/>
    </xf>
    <xf numFmtId="0" fontId="40" fillId="0" borderId="3" xfId="0" applyFont="1" applyBorder="1" applyAlignment="1" applyProtection="1">
      <alignment horizontal="left" vertical="center" wrapText="1"/>
    </xf>
    <xf numFmtId="0" fontId="40" fillId="0" borderId="4" xfId="0" applyFont="1" applyBorder="1" applyAlignment="1" applyProtection="1">
      <alignment horizontal="left" vertical="center" wrapText="1"/>
    </xf>
    <xf numFmtId="49" fontId="40" fillId="0" borderId="14" xfId="0" applyNumberFormat="1" applyFont="1" applyBorder="1" applyAlignment="1" applyProtection="1">
      <alignment horizontal="center" vertical="center"/>
    </xf>
    <xf numFmtId="49" fontId="40" fillId="0" borderId="3" xfId="0" applyNumberFormat="1" applyFont="1" applyBorder="1" applyAlignment="1" applyProtection="1">
      <alignment horizontal="center" vertical="center"/>
    </xf>
    <xf numFmtId="49" fontId="40" fillId="0" borderId="4" xfId="0" applyNumberFormat="1" applyFont="1" applyBorder="1" applyAlignment="1" applyProtection="1">
      <alignment horizontal="center" vertical="center"/>
    </xf>
    <xf numFmtId="0" fontId="31" fillId="0" borderId="0" xfId="0" applyFont="1" applyAlignment="1" applyProtection="1">
      <alignment horizontal="left"/>
    </xf>
    <xf numFmtId="0" fontId="9" fillId="0" borderId="6" xfId="0" applyFont="1" applyFill="1" applyBorder="1" applyAlignment="1" applyProtection="1">
      <alignment horizontal="left" vertical="center" wrapText="1"/>
    </xf>
    <xf numFmtId="0" fontId="42" fillId="2" borderId="3" xfId="1" applyFont="1" applyFill="1" applyBorder="1" applyAlignment="1" applyProtection="1">
      <alignment horizontal="left" vertical="top" wrapText="1"/>
    </xf>
    <xf numFmtId="0" fontId="42" fillId="2" borderId="4" xfId="1" applyFont="1" applyFill="1" applyBorder="1" applyAlignment="1" applyProtection="1">
      <alignment horizontal="left" vertical="top" wrapText="1"/>
    </xf>
    <xf numFmtId="0" fontId="59" fillId="2" borderId="3" xfId="0" applyFont="1" applyFill="1" applyBorder="1" applyAlignment="1" applyProtection="1">
      <alignment horizontal="center" vertical="center"/>
    </xf>
    <xf numFmtId="0" fontId="59" fillId="2" borderId="6" xfId="0" applyFont="1" applyFill="1" applyBorder="1" applyAlignment="1" applyProtection="1">
      <alignment horizontal="center" vertical="center"/>
    </xf>
    <xf numFmtId="0" fontId="16" fillId="2" borderId="11" xfId="1" applyFill="1" applyBorder="1" applyAlignment="1" applyProtection="1">
      <alignment horizontal="left" vertical="top" wrapText="1"/>
    </xf>
    <xf numFmtId="0" fontId="16" fillId="2" borderId="12" xfId="1" applyFill="1" applyBorder="1" applyAlignment="1" applyProtection="1">
      <alignment horizontal="left" vertical="top" wrapText="1"/>
    </xf>
    <xf numFmtId="0" fontId="56" fillId="2" borderId="15" xfId="0" applyFont="1" applyFill="1" applyBorder="1" applyAlignment="1" applyProtection="1">
      <alignment horizontal="center" vertical="top" wrapText="1"/>
    </xf>
    <xf numFmtId="0" fontId="56" fillId="2" borderId="11" xfId="0" applyFont="1" applyFill="1" applyBorder="1" applyAlignment="1" applyProtection="1">
      <alignment horizontal="center" vertical="top"/>
    </xf>
    <xf numFmtId="0" fontId="40" fillId="0" borderId="4" xfId="0" applyFont="1" applyBorder="1" applyAlignment="1" applyProtection="1">
      <alignment horizontal="center" vertical="center"/>
    </xf>
    <xf numFmtId="0" fontId="40" fillId="0" borderId="13" xfId="0" applyFont="1" applyBorder="1" applyAlignment="1" applyProtection="1">
      <alignment horizontal="center" vertical="center"/>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31" fillId="2" borderId="6" xfId="0" applyFont="1" applyFill="1" applyBorder="1" applyAlignment="1" applyProtection="1">
      <alignment horizontal="left" vertical="top" wrapText="1"/>
    </xf>
    <xf numFmtId="0" fontId="31" fillId="2" borderId="7" xfId="0" applyFont="1" applyFill="1" applyBorder="1" applyAlignment="1" applyProtection="1">
      <alignment horizontal="left" vertical="top" wrapText="1"/>
    </xf>
    <xf numFmtId="0" fontId="9" fillId="0" borderId="0" xfId="0" applyFont="1" applyFill="1" applyAlignment="1" applyProtection="1">
      <alignment horizontal="left"/>
    </xf>
    <xf numFmtId="0" fontId="44" fillId="0" borderId="3" xfId="0" applyFon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66" fillId="0" borderId="0" xfId="0" applyFont="1" applyFill="1" applyBorder="1" applyAlignment="1" applyProtection="1">
      <alignment horizontal="left"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8"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16" fillId="7" borderId="11" xfId="1" applyFill="1" applyBorder="1" applyAlignment="1">
      <alignment horizontal="center"/>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9" xfId="1" applyBorder="1" applyAlignment="1" applyProtection="1">
      <alignment horizontal="left" vertical="top" wrapText="1"/>
    </xf>
    <xf numFmtId="0" fontId="40" fillId="0" borderId="4" xfId="0" applyFont="1" applyBorder="1" applyAlignment="1" applyProtection="1">
      <alignment horizontal="left" vertical="top" wrapText="1"/>
    </xf>
    <xf numFmtId="0" fontId="21" fillId="0" borderId="0" xfId="0" applyFont="1" applyAlignment="1" applyProtection="1">
      <alignment horizontal="left" vertical="top" wrapText="1"/>
    </xf>
    <xf numFmtId="0" fontId="0" fillId="0" borderId="4" xfId="0" applyBorder="1" applyAlignment="1" applyProtection="1">
      <alignment horizontal="left" vertical="top"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60" fillId="0" borderId="5" xfId="1" applyFont="1" applyBorder="1" applyAlignment="1" applyProtection="1">
      <alignment horizontal="left" vertical="top" wrapText="1"/>
    </xf>
    <xf numFmtId="0" fontId="60" fillId="0" borderId="6" xfId="1" applyFont="1" applyBorder="1" applyAlignment="1" applyProtection="1">
      <alignment horizontal="left" vertical="top" wrapText="1"/>
    </xf>
    <xf numFmtId="0" fontId="60" fillId="0" borderId="7" xfId="1" applyFont="1" applyBorder="1" applyAlignment="1" applyProtection="1">
      <alignment horizontal="left" vertical="top" wrapText="1"/>
    </xf>
    <xf numFmtId="0" fontId="40"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40"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2" fontId="29" fillId="3" borderId="13" xfId="2" applyNumberFormat="1" applyFont="1" applyFill="1" applyBorder="1" applyAlignment="1" applyProtection="1">
      <alignment horizontal="center" vertical="center"/>
      <protection hidden="1"/>
    </xf>
    <xf numFmtId="2" fontId="29" fillId="3" borderId="16" xfId="2" applyNumberFormat="1" applyFont="1" applyFill="1" applyBorder="1" applyAlignment="1" applyProtection="1">
      <alignment horizontal="center" vertical="center"/>
      <protection hidden="1"/>
    </xf>
    <xf numFmtId="0" fontId="30" fillId="0" borderId="13" xfId="2" applyFont="1" applyBorder="1" applyAlignment="1" applyProtection="1">
      <alignment horizontal="left" vertical="top"/>
    </xf>
    <xf numFmtId="0" fontId="30" fillId="0" borderId="17" xfId="2" applyFont="1" applyBorder="1" applyAlignment="1" applyProtection="1">
      <alignment horizontal="left" vertical="top"/>
    </xf>
    <xf numFmtId="0" fontId="30" fillId="0" borderId="16" xfId="2" applyFont="1" applyBorder="1" applyAlignment="1" applyProtection="1">
      <alignment horizontal="left" vertical="top"/>
    </xf>
    <xf numFmtId="0" fontId="30" fillId="0" borderId="14" xfId="2" applyFont="1" applyBorder="1" applyAlignment="1" applyProtection="1">
      <alignment horizontal="left" vertical="top" wrapText="1"/>
    </xf>
    <xf numFmtId="0" fontId="30" fillId="0" borderId="3" xfId="2" applyFont="1" applyBorder="1" applyAlignment="1" applyProtection="1">
      <alignment horizontal="left" vertical="top"/>
    </xf>
    <xf numFmtId="0" fontId="30" fillId="0" borderId="4" xfId="2" applyFont="1" applyBorder="1" applyAlignment="1" applyProtection="1">
      <alignment horizontal="left" vertical="top"/>
    </xf>
    <xf numFmtId="0" fontId="30" fillId="0" borderId="5" xfId="2" applyFont="1" applyBorder="1" applyAlignment="1" applyProtection="1">
      <alignment horizontal="left" vertical="top"/>
    </xf>
    <xf numFmtId="0" fontId="30" fillId="0" borderId="6" xfId="2" applyFont="1" applyBorder="1" applyAlignment="1" applyProtection="1">
      <alignment horizontal="left" vertical="top"/>
    </xf>
    <xf numFmtId="0" fontId="30" fillId="0" borderId="7" xfId="2" applyFont="1" applyBorder="1" applyAlignment="1" applyProtection="1">
      <alignment horizontal="left" vertical="top"/>
    </xf>
    <xf numFmtId="0" fontId="30" fillId="0" borderId="15" xfId="2" applyFont="1" applyBorder="1" applyAlignment="1" applyProtection="1">
      <alignment horizontal="left" vertical="top" wrapText="1"/>
    </xf>
    <xf numFmtId="0" fontId="30" fillId="0" borderId="11" xfId="2" applyFont="1" applyBorder="1" applyAlignment="1" applyProtection="1">
      <alignment horizontal="left" vertical="top" wrapText="1"/>
    </xf>
    <xf numFmtId="0" fontId="48" fillId="0" borderId="15" xfId="2" applyFont="1" applyBorder="1" applyAlignment="1" applyProtection="1">
      <alignment horizontal="left" vertical="top" wrapText="1"/>
    </xf>
    <xf numFmtId="0" fontId="30" fillId="0" borderId="12" xfId="2" applyFont="1" applyBorder="1" applyAlignment="1" applyProtection="1">
      <alignment horizontal="left" vertical="top" wrapText="1"/>
    </xf>
    <xf numFmtId="0" fontId="30" fillId="0" borderId="0" xfId="2" applyFont="1" applyBorder="1" applyAlignment="1" applyProtection="1">
      <alignment horizontal="center" vertical="center" textRotation="90"/>
    </xf>
    <xf numFmtId="0" fontId="30" fillId="0" borderId="13" xfId="2" applyFont="1" applyBorder="1" applyAlignment="1" applyProtection="1">
      <alignment horizontal="left" vertical="top" wrapText="1"/>
    </xf>
    <xf numFmtId="0" fontId="30" fillId="0" borderId="16" xfId="2" applyFont="1" applyBorder="1" applyAlignment="1" applyProtection="1">
      <alignment horizontal="left" vertical="top" wrapText="1"/>
    </xf>
    <xf numFmtId="0" fontId="30" fillId="0" borderId="17" xfId="2" applyFont="1" applyBorder="1" applyAlignment="1" applyProtection="1">
      <alignment horizontal="left" vertical="top" wrapText="1"/>
    </xf>
    <xf numFmtId="0" fontId="29" fillId="0" borderId="15"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9" fillId="0" borderId="15" xfId="2" applyFont="1" applyFill="1" applyBorder="1" applyAlignment="1" applyProtection="1">
      <alignment horizontal="left" vertical="top" wrapText="1"/>
    </xf>
    <xf numFmtId="0" fontId="29" fillId="0" borderId="12" xfId="2" applyFont="1" applyBorder="1" applyAlignment="1" applyProtection="1">
      <alignment horizontal="left" vertical="top" wrapText="1"/>
    </xf>
    <xf numFmtId="0" fontId="30" fillId="0" borderId="13" xfId="2" applyFont="1" applyBorder="1" applyAlignment="1" applyProtection="1">
      <alignment horizontal="center" vertical="top" wrapText="1"/>
    </xf>
    <xf numFmtId="0" fontId="30" fillId="0" borderId="17" xfId="2" applyFont="1" applyBorder="1" applyAlignment="1" applyProtection="1">
      <alignment horizontal="center" vertical="top" wrapText="1"/>
    </xf>
    <xf numFmtId="0" fontId="30" fillId="0" borderId="16" xfId="2" applyFont="1" applyBorder="1" applyAlignment="1" applyProtection="1">
      <alignment horizontal="center" vertical="top" wrapText="1"/>
    </xf>
    <xf numFmtId="0" fontId="35" fillId="5" borderId="3" xfId="2" applyFont="1" applyFill="1" applyBorder="1" applyAlignment="1" applyProtection="1">
      <alignment horizontal="left" vertical="top" wrapText="1"/>
    </xf>
    <xf numFmtId="0" fontId="35" fillId="5" borderId="4" xfId="2" applyFont="1" applyFill="1" applyBorder="1" applyAlignment="1" applyProtection="1">
      <alignment horizontal="left" vertical="top" wrapText="1"/>
    </xf>
    <xf numFmtId="0" fontId="30" fillId="5" borderId="11" xfId="2" applyFont="1" applyFill="1" applyBorder="1" applyAlignment="1" applyProtection="1">
      <alignment horizontal="left" vertical="top" wrapText="1"/>
    </xf>
    <xf numFmtId="0" fontId="30" fillId="5" borderId="12" xfId="2" applyFont="1" applyFill="1" applyBorder="1" applyAlignment="1" applyProtection="1">
      <alignment horizontal="left" vertical="top" wrapText="1"/>
    </xf>
    <xf numFmtId="0" fontId="48" fillId="0" borderId="15" xfId="2" applyFont="1" applyBorder="1" applyAlignment="1" applyProtection="1">
      <alignment horizontal="left" vertical="top"/>
    </xf>
    <xf numFmtId="0" fontId="48" fillId="0" borderId="12" xfId="2" applyFont="1" applyBorder="1" applyAlignment="1" applyProtection="1">
      <alignment horizontal="left" vertical="top"/>
    </xf>
    <xf numFmtId="0" fontId="30" fillId="0" borderId="15" xfId="2" applyFont="1" applyBorder="1" applyAlignment="1" applyProtection="1">
      <alignment horizontal="left" vertical="top"/>
    </xf>
    <xf numFmtId="0" fontId="0" fillId="0" borderId="12" xfId="0" applyBorder="1" applyAlignment="1" applyProtection="1">
      <alignment horizontal="left" vertical="top"/>
    </xf>
    <xf numFmtId="0" fontId="29" fillId="5" borderId="6" xfId="2" applyFill="1" applyBorder="1" applyAlignment="1" applyProtection="1">
      <alignment horizontal="left" vertical="top"/>
    </xf>
    <xf numFmtId="0" fontId="30" fillId="0" borderId="13" xfId="0" applyFont="1" applyBorder="1" applyAlignment="1" applyProtection="1">
      <alignment horizontal="left" vertical="top" wrapText="1"/>
    </xf>
    <xf numFmtId="0" fontId="30" fillId="0" borderId="16" xfId="0" applyFont="1" applyBorder="1" applyAlignment="1" applyProtection="1">
      <alignment horizontal="left" vertical="top" wrapText="1"/>
    </xf>
    <xf numFmtId="0" fontId="30" fillId="0" borderId="0" xfId="2" applyFont="1" applyFill="1" applyBorder="1" applyAlignment="1" applyProtection="1">
      <alignment horizontal="left" vertical="top" wrapText="1"/>
    </xf>
    <xf numFmtId="0" fontId="29" fillId="5" borderId="8" xfId="2" applyFont="1" applyFill="1" applyBorder="1" applyAlignment="1" applyProtection="1">
      <alignment horizontal="left" vertical="top" wrapText="1"/>
    </xf>
    <xf numFmtId="0" fontId="29" fillId="5" borderId="0" xfId="2" applyFont="1" applyFill="1" applyBorder="1" applyAlignment="1" applyProtection="1">
      <alignment horizontal="left" vertical="top" wrapText="1"/>
    </xf>
    <xf numFmtId="0" fontId="30" fillId="0" borderId="1" xfId="2" applyFont="1" applyBorder="1" applyAlignment="1" applyProtection="1">
      <alignment horizontal="left" vertical="top" wrapText="1"/>
    </xf>
    <xf numFmtId="0" fontId="30" fillId="5" borderId="11" xfId="2" applyFont="1" applyFill="1" applyBorder="1" applyAlignment="1" applyProtection="1">
      <alignment horizontal="left" vertical="top" wrapText="1"/>
      <protection hidden="1"/>
    </xf>
    <xf numFmtId="0" fontId="30" fillId="5" borderId="12" xfId="2" applyFont="1" applyFill="1" applyBorder="1" applyAlignment="1" applyProtection="1">
      <alignment horizontal="left" vertical="top" wrapText="1"/>
      <protection hidden="1"/>
    </xf>
    <xf numFmtId="0" fontId="29" fillId="5" borderId="6" xfId="2" applyFill="1" applyBorder="1" applyAlignment="1" applyProtection="1">
      <alignment horizontal="center"/>
    </xf>
    <xf numFmtId="2" fontId="29" fillId="3" borderId="13" xfId="2" applyNumberFormat="1" applyFont="1" applyFill="1" applyBorder="1" applyAlignment="1" applyProtection="1">
      <alignment horizontal="center" vertical="center" wrapText="1"/>
      <protection hidden="1"/>
    </xf>
    <xf numFmtId="2" fontId="29" fillId="3" borderId="17" xfId="2" applyNumberFormat="1" applyFont="1" applyFill="1" applyBorder="1" applyAlignment="1" applyProtection="1">
      <alignment horizontal="center" vertical="center" wrapText="1"/>
      <protection hidden="1"/>
    </xf>
    <xf numFmtId="2" fontId="29" fillId="3" borderId="16" xfId="2" applyNumberFormat="1" applyFont="1" applyFill="1" applyBorder="1" applyAlignment="1" applyProtection="1">
      <alignment horizontal="center" vertical="center" wrapText="1"/>
      <protection hidden="1"/>
    </xf>
    <xf numFmtId="2" fontId="29" fillId="3" borderId="17" xfId="2" applyNumberFormat="1" applyFont="1" applyFill="1" applyBorder="1" applyAlignment="1" applyProtection="1">
      <alignment horizontal="center" vertical="center"/>
      <protection hidden="1"/>
    </xf>
    <xf numFmtId="0" fontId="29"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9" fillId="2" borderId="15" xfId="2" applyFont="1" applyFill="1" applyBorder="1" applyAlignment="1" applyProtection="1">
      <alignment horizontal="left" vertical="top" wrapText="1"/>
      <protection hidden="1"/>
    </xf>
    <xf numFmtId="0" fontId="29" fillId="2" borderId="11" xfId="2" applyFont="1" applyFill="1" applyBorder="1" applyAlignment="1" applyProtection="1">
      <alignment horizontal="left" vertical="top" wrapText="1"/>
      <protection hidden="1"/>
    </xf>
    <xf numFmtId="0" fontId="29" fillId="2" borderId="12" xfId="2" applyFont="1" applyFill="1" applyBorder="1" applyAlignment="1" applyProtection="1">
      <alignment horizontal="left" vertical="top" wrapText="1"/>
      <protection hidden="1"/>
    </xf>
    <xf numFmtId="0" fontId="31" fillId="0" borderId="0" xfId="2" applyFont="1" applyAlignment="1" applyProtection="1">
      <alignment horizontal="center" vertical="top"/>
    </xf>
    <xf numFmtId="0" fontId="32"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30" fillId="2" borderId="3" xfId="2" applyFont="1" applyFill="1" applyBorder="1" applyAlignment="1" applyProtection="1">
      <alignment horizontal="left" vertical="top" wrapText="1"/>
    </xf>
    <xf numFmtId="0" fontId="30" fillId="2" borderId="4" xfId="2" applyFont="1" applyFill="1" applyBorder="1" applyAlignment="1" applyProtection="1">
      <alignment horizontal="left" vertical="top" wrapText="1"/>
    </xf>
    <xf numFmtId="0" fontId="30" fillId="2" borderId="6" xfId="2" applyFont="1" applyFill="1" applyBorder="1" applyAlignment="1" applyProtection="1">
      <alignment horizontal="left" vertical="top" wrapText="1"/>
    </xf>
    <xf numFmtId="0" fontId="30" fillId="2" borderId="7" xfId="2" applyFont="1" applyFill="1" applyBorder="1" applyAlignment="1" applyProtection="1">
      <alignment horizontal="left" vertical="top" wrapText="1"/>
    </xf>
    <xf numFmtId="0" fontId="29" fillId="3" borderId="13" xfId="2" applyFont="1" applyFill="1" applyBorder="1" applyAlignment="1" applyProtection="1">
      <alignment horizontal="center" vertical="center"/>
      <protection hidden="1"/>
    </xf>
    <xf numFmtId="0" fontId="29" fillId="3" borderId="16" xfId="2" applyFont="1" applyFill="1" applyBorder="1" applyAlignment="1" applyProtection="1">
      <alignment horizontal="center" vertical="center"/>
      <protection hidden="1"/>
    </xf>
    <xf numFmtId="0" fontId="30" fillId="0" borderId="3" xfId="2" applyFont="1" applyBorder="1" applyAlignment="1" applyProtection="1">
      <alignment horizontal="left" vertical="top" wrapText="1"/>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6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AD$3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33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AD$36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D$38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AD$395" lockText="1" noThreeD="1"/>
</file>

<file path=xl/ctrlProps/ctrlProp16.xml><?xml version="1.0" encoding="utf-8"?>
<formControlPr xmlns="http://schemas.microsoft.com/office/spreadsheetml/2009/9/main" objectType="Radio" firstButton="1" fmlaLink="$AD$40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422"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AD$43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D$46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D$50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AD$520"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AD$560"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AD$599"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fmlaLink="$AD$535" lockText="1" noThreeD="1"/>
</file>

<file path=xl/ctrlProps/ctrlProp49.xml><?xml version="1.0" encoding="utf-8"?>
<formControlPr xmlns="http://schemas.microsoft.com/office/spreadsheetml/2009/9/main" objectType="CheckBox" fmlaLink="$AD$536" lockText="1" noThreeD="1"/>
</file>

<file path=xl/ctrlProps/ctrlProp50.xml><?xml version="1.0" encoding="utf-8"?>
<formControlPr xmlns="http://schemas.microsoft.com/office/spreadsheetml/2009/9/main" objectType="CheckBox" fmlaLink="$AD$537" lockText="1" noThreeD="1"/>
</file>

<file path=xl/ctrlProps/ctrlProp51.xml><?xml version="1.0" encoding="utf-8"?>
<formControlPr xmlns="http://schemas.microsoft.com/office/spreadsheetml/2009/9/main" objectType="CheckBox" fmlaLink="$AE$537" lockText="1" noThreeD="1"/>
</file>

<file path=xl/ctrlProps/ctrlProp52.xml><?xml version="1.0" encoding="utf-8"?>
<formControlPr xmlns="http://schemas.microsoft.com/office/spreadsheetml/2009/9/main" objectType="CheckBox" fmlaLink="$AE$535" lockText="1" noThreeD="1"/>
</file>

<file path=xl/ctrlProps/ctrlProp53.xml><?xml version="1.0" encoding="utf-8"?>
<formControlPr xmlns="http://schemas.microsoft.com/office/spreadsheetml/2009/9/main" objectType="CheckBox" fmlaLink="$AE$536" lockText="1" noThreeD="1"/>
</file>

<file path=xl/ctrlProps/ctrlProp54.xml><?xml version="1.0" encoding="utf-8"?>
<formControlPr xmlns="http://schemas.microsoft.com/office/spreadsheetml/2009/9/main" objectType="CheckBox" fmlaLink="$AD$540" lockText="1" noThreeD="1"/>
</file>

<file path=xl/ctrlProps/ctrlProp55.xml><?xml version="1.0" encoding="utf-8"?>
<formControlPr xmlns="http://schemas.microsoft.com/office/spreadsheetml/2009/9/main" objectType="CheckBox" fmlaLink="$AD$541" lockText="1" noThreeD="1"/>
</file>

<file path=xl/ctrlProps/ctrlProp56.xml><?xml version="1.0" encoding="utf-8"?>
<formControlPr xmlns="http://schemas.microsoft.com/office/spreadsheetml/2009/9/main" objectType="CheckBox" fmlaLink="$AE$540" lockText="1" noThreeD="1"/>
</file>

<file path=xl/ctrlProps/ctrlProp57.xml><?xml version="1.0" encoding="utf-8"?>
<formControlPr xmlns="http://schemas.microsoft.com/office/spreadsheetml/2009/9/main" objectType="CheckBox" fmlaLink="$AE$541" lockText="1" noThreeD="1"/>
</file>

<file path=xl/ctrlProps/ctrlProp58.xml><?xml version="1.0" encoding="utf-8"?>
<formControlPr xmlns="http://schemas.microsoft.com/office/spreadsheetml/2009/9/main" objectType="CheckBox" fmlaLink="$AD$542" lockText="1" noThreeD="1"/>
</file>

<file path=xl/ctrlProps/ctrlProp59.xml><?xml version="1.0" encoding="utf-8"?>
<formControlPr xmlns="http://schemas.microsoft.com/office/spreadsheetml/2009/9/main" objectType="CheckBox" fmlaLink="$AE$542" lockText="1" noThreeD="1"/>
</file>

<file path=xl/ctrlProps/ctrlProp60.xml><?xml version="1.0" encoding="utf-8"?>
<formControlPr xmlns="http://schemas.microsoft.com/office/spreadsheetml/2009/9/main" objectType="CheckBox" fmlaLink="$AD$538" lockText="1" noThreeD="1"/>
</file>

<file path=xl/ctrlProps/ctrlProp61.xml><?xml version="1.0" encoding="utf-8"?>
<formControlPr xmlns="http://schemas.microsoft.com/office/spreadsheetml/2009/9/main" objectType="CheckBox" fmlaLink="$AD$572" lockText="1" noThreeD="1"/>
</file>

<file path=xl/ctrlProps/ctrlProp62.xml><?xml version="1.0" encoding="utf-8"?>
<formControlPr xmlns="http://schemas.microsoft.com/office/spreadsheetml/2009/9/main" objectType="CheckBox" fmlaLink="$AD$576" lockText="1" noThreeD="1"/>
</file>

<file path=xl/ctrlProps/ctrlProp63.xml><?xml version="1.0" encoding="utf-8"?>
<formControlPr xmlns="http://schemas.microsoft.com/office/spreadsheetml/2009/9/main" objectType="CheckBox" fmlaLink="$AD$586" lockText="1" noThreeD="1"/>
</file>

<file path=xl/ctrlProps/ctrlProp64.xml><?xml version="1.0" encoding="utf-8"?>
<formControlPr xmlns="http://schemas.microsoft.com/office/spreadsheetml/2009/9/main" objectType="CheckBox" fmlaLink="$AD$590" lockText="1" noThreeD="1"/>
</file>

<file path=xl/ctrlProps/ctrlProp65.xml><?xml version="1.0" encoding="utf-8"?>
<formControlPr xmlns="http://schemas.microsoft.com/office/spreadsheetml/2009/9/main" objectType="CheckBox" fmlaLink="$AD$611" lockText="1" noThreeD="1"/>
</file>

<file path=xl/ctrlProps/ctrlProp66.xml><?xml version="1.0" encoding="utf-8"?>
<formControlPr xmlns="http://schemas.microsoft.com/office/spreadsheetml/2009/9/main" objectType="CheckBox" fmlaLink="$AD$615" lockText="1" noThreeD="1"/>
</file>

<file path=xl/ctrlProps/ctrlProp67.xml><?xml version="1.0" encoding="utf-8"?>
<formControlPr xmlns="http://schemas.microsoft.com/office/spreadsheetml/2009/9/main" objectType="CheckBox" fmlaLink="$AD$619" lockText="1" noThreeD="1"/>
</file>

<file path=xl/ctrlProps/ctrlProp68.xml><?xml version="1.0" encoding="utf-8"?>
<formControlPr xmlns="http://schemas.microsoft.com/office/spreadsheetml/2009/9/main" objectType="CheckBox" fmlaLink="$AD$631" lockText="1" noThreeD="1"/>
</file>

<file path=xl/ctrlProps/ctrlProp69.xml><?xml version="1.0" encoding="utf-8"?>
<formControlPr xmlns="http://schemas.microsoft.com/office/spreadsheetml/2009/9/main" objectType="CheckBox" fmlaLink="$AD$635" lockText="1" noThreeD="1"/>
</file>

<file path=xl/ctrlProps/ctrlProp70.xml><?xml version="1.0" encoding="utf-8"?>
<formControlPr xmlns="http://schemas.microsoft.com/office/spreadsheetml/2009/9/main" objectType="CheckBox" fmlaLink="$AD$639"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fmlaLink="$AD$504" lockText="1" noThreeD="1"/>
</file>

<file path=xl/ctrlProps/ctrlProp80.xml><?xml version="1.0" encoding="utf-8"?>
<formControlPr xmlns="http://schemas.microsoft.com/office/spreadsheetml/2009/9/main" objectType="CheckBox" fmlaLink="$AD$505" lockText="1" noThreeD="1"/>
</file>

<file path=xl/ctrlProps/ctrlProp81.xml><?xml version="1.0" encoding="utf-8"?>
<formControlPr xmlns="http://schemas.microsoft.com/office/spreadsheetml/2009/9/main" objectType="CheckBox" fmlaLink="$AD$506" lockText="1" noThreeD="1"/>
</file>

<file path=xl/ctrlProps/ctrlProp82.xml><?xml version="1.0" encoding="utf-8"?>
<formControlPr xmlns="http://schemas.microsoft.com/office/spreadsheetml/2009/9/main" objectType="CheckBox" fmlaLink="$AD$507" lockText="1" noThreeD="1"/>
</file>

<file path=xl/ctrlProps/ctrlProp83.xml><?xml version="1.0" encoding="utf-8"?>
<formControlPr xmlns="http://schemas.microsoft.com/office/spreadsheetml/2009/9/main" objectType="CheckBox" fmlaLink="$AD$509" lockText="1" noThreeD="1"/>
</file>

<file path=xl/ctrlProps/ctrlProp84.xml><?xml version="1.0" encoding="utf-8"?>
<formControlPr xmlns="http://schemas.microsoft.com/office/spreadsheetml/2009/9/main" objectType="CheckBox" fmlaLink="$AD$508" lockText="1" noThreeD="1"/>
</file>

<file path=xl/ctrlProps/ctrlProp85.xml><?xml version="1.0" encoding="utf-8"?>
<formControlPr xmlns="http://schemas.microsoft.com/office/spreadsheetml/2009/9/main" objectType="Radio" firstButton="1" fmlaLink="$AD$47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fmlaLink="$AD$488"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CheckBox" fmlaLink="$AD$568" lockText="1" noThreeD="1"/>
</file>

<file path=xl/ctrlProps/ctrlProp96.xml><?xml version="1.0" encoding="utf-8"?>
<formControlPr xmlns="http://schemas.microsoft.com/office/spreadsheetml/2009/9/main" objectType="CheckBox" fmlaLink="$AD$582" lockText="1" noThreeD="1"/>
</file>

<file path=xl/ctrlProps/ctrlProp97.xml><?xml version="1.0" encoding="utf-8"?>
<formControlPr xmlns="http://schemas.microsoft.com/office/spreadsheetml/2009/9/main" objectType="CheckBox" fmlaLink="$AD$607"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firstButton="1" fmlaLink="$AD$443"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CheckBox" fmlaLink="$AD$623" lockText="1" noThreeD="1"/>
</file>

<file path=xl/ctrlProps/ctrlProp104.xml><?xml version="1.0" encoding="utf-8"?>
<formControlPr xmlns="http://schemas.microsoft.com/office/spreadsheetml/2009/9/main" objectType="CheckBox" fmlaLink="$AD$627" lockText="1" noThreeD="1"/>
</file>

<file path=xl/ctrlProps/ctrlProp105.xml><?xml version="1.0" encoding="utf-8"?>
<formControlPr xmlns="http://schemas.microsoft.com/office/spreadsheetml/2009/9/main" objectType="Radio" firstButton="1" fmlaLink="$AD$54" lockText="1" noThreeD="1"/>
</file>

<file path=xl/ctrlProps/ctrlProp106.xml><?xml version="1.0" encoding="utf-8"?>
<formControlPr xmlns="http://schemas.microsoft.com/office/spreadsheetml/2009/9/main" objectType="CheckBox" fmlaLink="$AE$54" lockText="1" noThreeD="1"/>
</file>

<file path=xl/ctrlProps/ctrlProp107.xml><?xml version="1.0" encoding="utf-8"?>
<formControlPr xmlns="http://schemas.microsoft.com/office/spreadsheetml/2009/9/main" objectType="CheckBox" fmlaLink="$AE$55"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CheckBox" fmlaLink="$AE$56"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CheckBox" fmlaLink="$AE$58" lockText="1" noThreeD="1"/>
</file>

<file path=xl/ctrlProps/ctrlProp123.xml><?xml version="1.0" encoding="utf-8"?>
<formControlPr xmlns="http://schemas.microsoft.com/office/spreadsheetml/2009/9/main" objectType="CheckBox" fmlaLink="$AE$57" lockText="1" noThreeD="1"/>
</file>

<file path=xl/ctrlProps/ctrlProp124.xml><?xml version="1.0" encoding="utf-8"?>
<formControlPr xmlns="http://schemas.microsoft.com/office/spreadsheetml/2009/9/main" objectType="CheckBox" fmlaLink="$AE$52" lockText="1" noThreeD="1"/>
</file>

<file path=xl/ctrlProps/ctrlProp125.xml><?xml version="1.0" encoding="utf-8"?>
<formControlPr xmlns="http://schemas.microsoft.com/office/spreadsheetml/2009/9/main" objectType="CheckBox" fmlaLink="$AE$59" lockText="1" noThreeD="1"/>
</file>

<file path=xl/ctrlProps/ctrlProp126.xml><?xml version="1.0" encoding="utf-8"?>
<formControlPr xmlns="http://schemas.microsoft.com/office/spreadsheetml/2009/9/main" objectType="CheckBox" fmlaLink="$AE$63" lockText="1" noThreeD="1"/>
</file>

<file path=xl/ctrlProps/ctrlProp127.xml><?xml version="1.0" encoding="utf-8"?>
<formControlPr xmlns="http://schemas.microsoft.com/office/spreadsheetml/2009/9/main" objectType="CheckBox" fmlaLink="$AE$60" lockText="1" noThreeD="1"/>
</file>

<file path=xl/ctrlProps/ctrlProp128.xml><?xml version="1.0" encoding="utf-8"?>
<formControlPr xmlns="http://schemas.microsoft.com/office/spreadsheetml/2009/9/main" objectType="CheckBox" fmlaLink="$AE$61" lockText="1" noThreeD="1"/>
</file>

<file path=xl/ctrlProps/ctrlProp129.xml><?xml version="1.0" encoding="utf-8"?>
<formControlPr xmlns="http://schemas.microsoft.com/office/spreadsheetml/2009/9/main" objectType="CheckBox" fmlaLink="$AE$62" lockText="1" noThreeD="1"/>
</file>

<file path=xl/ctrlProps/ctrlProp130.xml><?xml version="1.0" encoding="utf-8"?>
<formControlPr xmlns="http://schemas.microsoft.com/office/spreadsheetml/2009/9/main" objectType="CheckBox" fmlaLink="$AE$64" lockText="1" noThreeD="1"/>
</file>

<file path=xl/ctrlProps/ctrlProp131.xml><?xml version="1.0" encoding="utf-8"?>
<formControlPr xmlns="http://schemas.microsoft.com/office/spreadsheetml/2009/9/main" objectType="CheckBox" fmlaLink="$AE$65"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fmlaLink="$AE$45" lockText="1" noThreeD="1"/>
</file>

<file path=xl/ctrlProps/ctrlProp138.xml><?xml version="1.0" encoding="utf-8"?>
<formControlPr xmlns="http://schemas.microsoft.com/office/spreadsheetml/2009/9/main" objectType="CheckBox" fmlaLink="$AE$68" lockText="1" noThreeD="1"/>
</file>

<file path=xl/ctrlProps/ctrlProp139.xml><?xml version="1.0" encoding="utf-8"?>
<formControlPr xmlns="http://schemas.microsoft.com/office/spreadsheetml/2009/9/main" objectType="CheckBox" fmlaLink="$AE$69"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CheckBox" fmlaLink="$AE$70" lockText="1" noThreeD="1"/>
</file>

<file path=xl/ctrlProps/ctrlProp145.xml><?xml version="1.0" encoding="utf-8"?>
<formControlPr xmlns="http://schemas.microsoft.com/office/spreadsheetml/2009/9/main" objectType="CheckBox" fmlaLink="$AE$71" lockText="1" noThreeD="1"/>
</file>

<file path=xl/ctrlProps/ctrlProp146.xml><?xml version="1.0" encoding="utf-8"?>
<formControlPr xmlns="http://schemas.microsoft.com/office/spreadsheetml/2009/9/main" objectType="CheckBox" fmlaLink="$AE$72"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CheckBox" fmlaLink="$AE$73"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CheckBox" fmlaLink="$AE$67" lockText="1" noThreeD="1"/>
</file>

<file path=xl/ctrlProps/ctrlProp153.xml><?xml version="1.0" encoding="utf-8"?>
<formControlPr xmlns="http://schemas.microsoft.com/office/spreadsheetml/2009/9/main" objectType="CheckBox" fmlaLink="$AE$6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322</xdr:row>
          <xdr:rowOff>9525</xdr:rowOff>
        </xdr:from>
        <xdr:to>
          <xdr:col>46</xdr:col>
          <xdr:colOff>9525</xdr:colOff>
          <xdr:row>323</xdr:row>
          <xdr:rowOff>0</xdr:rowOff>
        </xdr:to>
        <xdr:sp macro="" textlink="">
          <xdr:nvSpPr>
            <xdr:cNvPr id="1333" name="Option Button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323</xdr:row>
          <xdr:rowOff>9525</xdr:rowOff>
        </xdr:from>
        <xdr:to>
          <xdr:col>46</xdr:col>
          <xdr:colOff>9525</xdr:colOff>
          <xdr:row>324</xdr:row>
          <xdr:rowOff>0</xdr:rowOff>
        </xdr:to>
        <xdr:sp macro="" textlink="">
          <xdr:nvSpPr>
            <xdr:cNvPr id="1334" name="Option Button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324</xdr:row>
          <xdr:rowOff>9525</xdr:rowOff>
        </xdr:from>
        <xdr:to>
          <xdr:col>46</xdr:col>
          <xdr:colOff>9525</xdr:colOff>
          <xdr:row>325</xdr:row>
          <xdr:rowOff>0</xdr:rowOff>
        </xdr:to>
        <xdr:sp macro="" textlink="">
          <xdr:nvSpPr>
            <xdr:cNvPr id="1335" name="Option Button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325</xdr:row>
          <xdr:rowOff>9525</xdr:rowOff>
        </xdr:from>
        <xdr:to>
          <xdr:col>46</xdr:col>
          <xdr:colOff>9525</xdr:colOff>
          <xdr:row>325</xdr:row>
          <xdr:rowOff>390525</xdr:rowOff>
        </xdr:to>
        <xdr:sp macro="" textlink="">
          <xdr:nvSpPr>
            <xdr:cNvPr id="1336" name="Option Button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9525</xdr:rowOff>
        </xdr:from>
        <xdr:to>
          <xdr:col>46</xdr:col>
          <xdr:colOff>9525</xdr:colOff>
          <xdr:row>334</xdr:row>
          <xdr:rowOff>0</xdr:rowOff>
        </xdr:to>
        <xdr:sp macro="" textlink="">
          <xdr:nvSpPr>
            <xdr:cNvPr id="1337" name="Option Button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334</xdr:row>
          <xdr:rowOff>9525</xdr:rowOff>
        </xdr:from>
        <xdr:to>
          <xdr:col>46</xdr:col>
          <xdr:colOff>9525</xdr:colOff>
          <xdr:row>335</xdr:row>
          <xdr:rowOff>0</xdr:rowOff>
        </xdr:to>
        <xdr:sp macro="" textlink="">
          <xdr:nvSpPr>
            <xdr:cNvPr id="1338" name="Option Button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335</xdr:row>
          <xdr:rowOff>9525</xdr:rowOff>
        </xdr:from>
        <xdr:to>
          <xdr:col>46</xdr:col>
          <xdr:colOff>9525</xdr:colOff>
          <xdr:row>336</xdr:row>
          <xdr:rowOff>0</xdr:rowOff>
        </xdr:to>
        <xdr:sp macro="" textlink="">
          <xdr:nvSpPr>
            <xdr:cNvPr id="1339" name="Option Button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336</xdr:row>
          <xdr:rowOff>9525</xdr:rowOff>
        </xdr:from>
        <xdr:to>
          <xdr:col>46</xdr:col>
          <xdr:colOff>9525</xdr:colOff>
          <xdr:row>337</xdr:row>
          <xdr:rowOff>0</xdr:rowOff>
        </xdr:to>
        <xdr:sp macro="" textlink="">
          <xdr:nvSpPr>
            <xdr:cNvPr id="1340" name="Option Button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366</xdr:row>
          <xdr:rowOff>9525</xdr:rowOff>
        </xdr:from>
        <xdr:to>
          <xdr:col>46</xdr:col>
          <xdr:colOff>9525</xdr:colOff>
          <xdr:row>367</xdr:row>
          <xdr:rowOff>0</xdr:rowOff>
        </xdr:to>
        <xdr:sp macro="" textlink="">
          <xdr:nvSpPr>
            <xdr:cNvPr id="1341" name="Option Button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367</xdr:row>
          <xdr:rowOff>9525</xdr:rowOff>
        </xdr:from>
        <xdr:to>
          <xdr:col>46</xdr:col>
          <xdr:colOff>9525</xdr:colOff>
          <xdr:row>368</xdr:row>
          <xdr:rowOff>0</xdr:rowOff>
        </xdr:to>
        <xdr:sp macro="" textlink="">
          <xdr:nvSpPr>
            <xdr:cNvPr id="1342" name="Option Button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368</xdr:row>
          <xdr:rowOff>9525</xdr:rowOff>
        </xdr:from>
        <xdr:to>
          <xdr:col>46</xdr:col>
          <xdr:colOff>9525</xdr:colOff>
          <xdr:row>369</xdr:row>
          <xdr:rowOff>0</xdr:rowOff>
        </xdr:to>
        <xdr:sp macro="" textlink="">
          <xdr:nvSpPr>
            <xdr:cNvPr id="1343" name="Option Button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369</xdr:row>
          <xdr:rowOff>9525</xdr:rowOff>
        </xdr:from>
        <xdr:to>
          <xdr:col>46</xdr:col>
          <xdr:colOff>9525</xdr:colOff>
          <xdr:row>370</xdr:row>
          <xdr:rowOff>0</xdr:rowOff>
        </xdr:to>
        <xdr:sp macro="" textlink="">
          <xdr:nvSpPr>
            <xdr:cNvPr id="1344" name="Option Button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380</xdr:row>
          <xdr:rowOff>9525</xdr:rowOff>
        </xdr:from>
        <xdr:to>
          <xdr:col>46</xdr:col>
          <xdr:colOff>9525</xdr:colOff>
          <xdr:row>380</xdr:row>
          <xdr:rowOff>390525</xdr:rowOff>
        </xdr:to>
        <xdr:sp macro="" textlink="">
          <xdr:nvSpPr>
            <xdr:cNvPr id="1345" name="Option Button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381</xdr:row>
          <xdr:rowOff>0</xdr:rowOff>
        </xdr:from>
        <xdr:to>
          <xdr:col>46</xdr:col>
          <xdr:colOff>9525</xdr:colOff>
          <xdr:row>382</xdr:row>
          <xdr:rowOff>0</xdr:rowOff>
        </xdr:to>
        <xdr:sp macro="" textlink="">
          <xdr:nvSpPr>
            <xdr:cNvPr id="1346" name="Option Button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9525</xdr:rowOff>
        </xdr:from>
        <xdr:to>
          <xdr:col>46</xdr:col>
          <xdr:colOff>9525</xdr:colOff>
          <xdr:row>395</xdr:row>
          <xdr:rowOff>0</xdr:rowOff>
        </xdr:to>
        <xdr:sp macro="" textlink="">
          <xdr:nvSpPr>
            <xdr:cNvPr id="1347" name="Option Button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9525</xdr:rowOff>
        </xdr:from>
        <xdr:to>
          <xdr:col>46</xdr:col>
          <xdr:colOff>9525</xdr:colOff>
          <xdr:row>407</xdr:row>
          <xdr:rowOff>0</xdr:rowOff>
        </xdr:to>
        <xdr:sp macro="" textlink="">
          <xdr:nvSpPr>
            <xdr:cNvPr id="1349" name="Option Button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407</xdr:row>
          <xdr:rowOff>9525</xdr:rowOff>
        </xdr:from>
        <xdr:to>
          <xdr:col>46</xdr:col>
          <xdr:colOff>9525</xdr:colOff>
          <xdr:row>408</xdr:row>
          <xdr:rowOff>0</xdr:rowOff>
        </xdr:to>
        <xdr:sp macro="" textlink="">
          <xdr:nvSpPr>
            <xdr:cNvPr id="1350" name="Option Button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408</xdr:row>
          <xdr:rowOff>9525</xdr:rowOff>
        </xdr:from>
        <xdr:to>
          <xdr:col>46</xdr:col>
          <xdr:colOff>9525</xdr:colOff>
          <xdr:row>409</xdr:row>
          <xdr:rowOff>0</xdr:rowOff>
        </xdr:to>
        <xdr:sp macro="" textlink="">
          <xdr:nvSpPr>
            <xdr:cNvPr id="1351" name="Option Button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409</xdr:row>
          <xdr:rowOff>9525</xdr:rowOff>
        </xdr:from>
        <xdr:to>
          <xdr:col>46</xdr:col>
          <xdr:colOff>9525</xdr:colOff>
          <xdr:row>410</xdr:row>
          <xdr:rowOff>0</xdr:rowOff>
        </xdr:to>
        <xdr:sp macro="" textlink="">
          <xdr:nvSpPr>
            <xdr:cNvPr id="1352" name="Option Button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9525</xdr:rowOff>
        </xdr:from>
        <xdr:to>
          <xdr:col>46</xdr:col>
          <xdr:colOff>9525</xdr:colOff>
          <xdr:row>422</xdr:row>
          <xdr:rowOff>0</xdr:rowOff>
        </xdr:to>
        <xdr:sp macro="" textlink="">
          <xdr:nvSpPr>
            <xdr:cNvPr id="1353" name="Option Button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422</xdr:row>
          <xdr:rowOff>9525</xdr:rowOff>
        </xdr:from>
        <xdr:to>
          <xdr:col>46</xdr:col>
          <xdr:colOff>9525</xdr:colOff>
          <xdr:row>423</xdr:row>
          <xdr:rowOff>0</xdr:rowOff>
        </xdr:to>
        <xdr:sp macro="" textlink="">
          <xdr:nvSpPr>
            <xdr:cNvPr id="1354" name="Option Button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9525</xdr:rowOff>
        </xdr:from>
        <xdr:to>
          <xdr:col>46</xdr:col>
          <xdr:colOff>9525</xdr:colOff>
          <xdr:row>432</xdr:row>
          <xdr:rowOff>19050</xdr:rowOff>
        </xdr:to>
        <xdr:sp macro="" textlink="">
          <xdr:nvSpPr>
            <xdr:cNvPr id="1355" name="Option Button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432</xdr:row>
          <xdr:rowOff>9525</xdr:rowOff>
        </xdr:from>
        <xdr:to>
          <xdr:col>46</xdr:col>
          <xdr:colOff>9525</xdr:colOff>
          <xdr:row>433</xdr:row>
          <xdr:rowOff>0</xdr:rowOff>
        </xdr:to>
        <xdr:sp macro="" textlink="">
          <xdr:nvSpPr>
            <xdr:cNvPr id="1356" name="Option Button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433</xdr:row>
          <xdr:rowOff>9525</xdr:rowOff>
        </xdr:from>
        <xdr:to>
          <xdr:col>46</xdr:col>
          <xdr:colOff>9525</xdr:colOff>
          <xdr:row>434</xdr:row>
          <xdr:rowOff>0</xdr:rowOff>
        </xdr:to>
        <xdr:sp macro="" textlink="">
          <xdr:nvSpPr>
            <xdr:cNvPr id="1357" name="Option Button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434</xdr:row>
          <xdr:rowOff>9525</xdr:rowOff>
        </xdr:from>
        <xdr:to>
          <xdr:col>46</xdr:col>
          <xdr:colOff>9525</xdr:colOff>
          <xdr:row>435</xdr:row>
          <xdr:rowOff>0</xdr:rowOff>
        </xdr:to>
        <xdr:sp macro="" textlink="">
          <xdr:nvSpPr>
            <xdr:cNvPr id="1358" name="Option Button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9525</xdr:rowOff>
        </xdr:from>
        <xdr:to>
          <xdr:col>46</xdr:col>
          <xdr:colOff>9525</xdr:colOff>
          <xdr:row>460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9525</xdr:rowOff>
        </xdr:from>
        <xdr:to>
          <xdr:col>46</xdr:col>
          <xdr:colOff>9525</xdr:colOff>
          <xdr:row>460</xdr:row>
          <xdr:rowOff>238125</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461</xdr:row>
          <xdr:rowOff>9525</xdr:rowOff>
        </xdr:from>
        <xdr:to>
          <xdr:col>46</xdr:col>
          <xdr:colOff>9525</xdr:colOff>
          <xdr:row>462</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462</xdr:row>
          <xdr:rowOff>9525</xdr:rowOff>
        </xdr:from>
        <xdr:to>
          <xdr:col>46</xdr:col>
          <xdr:colOff>9525</xdr:colOff>
          <xdr:row>463</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9525</xdr:rowOff>
        </xdr:from>
        <xdr:to>
          <xdr:col>46</xdr:col>
          <xdr:colOff>9525</xdr:colOff>
          <xdr:row>501</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9525</xdr:rowOff>
        </xdr:from>
        <xdr:to>
          <xdr:col>46</xdr:col>
          <xdr:colOff>9525</xdr:colOff>
          <xdr:row>502</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9525</xdr:rowOff>
        </xdr:from>
        <xdr:to>
          <xdr:col>46</xdr:col>
          <xdr:colOff>9525</xdr:colOff>
          <xdr:row>519</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9525</xdr:rowOff>
        </xdr:from>
        <xdr:to>
          <xdr:col>46</xdr:col>
          <xdr:colOff>9525</xdr:colOff>
          <xdr:row>521</xdr:row>
          <xdr:rowOff>47625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559</xdr:row>
          <xdr:rowOff>9525</xdr:rowOff>
        </xdr:from>
        <xdr:to>
          <xdr:col>46</xdr:col>
          <xdr:colOff>9525</xdr:colOff>
          <xdr:row>560</xdr:row>
          <xdr:rowOff>0</xdr:rowOff>
        </xdr:to>
        <xdr:sp macro="" textlink="">
          <xdr:nvSpPr>
            <xdr:cNvPr id="1394" name="Option Button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560</xdr:row>
          <xdr:rowOff>9525</xdr:rowOff>
        </xdr:from>
        <xdr:to>
          <xdr:col>46</xdr:col>
          <xdr:colOff>9525</xdr:colOff>
          <xdr:row>561</xdr:row>
          <xdr:rowOff>0</xdr:rowOff>
        </xdr:to>
        <xdr:sp macro="" textlink="">
          <xdr:nvSpPr>
            <xdr:cNvPr id="1395" name="Option Button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598</xdr:row>
          <xdr:rowOff>9525</xdr:rowOff>
        </xdr:from>
        <xdr:to>
          <xdr:col>46</xdr:col>
          <xdr:colOff>9525</xdr:colOff>
          <xdr:row>599</xdr:row>
          <xdr:rowOff>0</xdr:rowOff>
        </xdr:to>
        <xdr:sp macro="" textlink="">
          <xdr:nvSpPr>
            <xdr:cNvPr id="1405" name="Option Button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599</xdr:row>
          <xdr:rowOff>9525</xdr:rowOff>
        </xdr:from>
        <xdr:to>
          <xdr:col>46</xdr:col>
          <xdr:colOff>9525</xdr:colOff>
          <xdr:row>600</xdr:row>
          <xdr:rowOff>0</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322</xdr:row>
          <xdr:rowOff>0</xdr:rowOff>
        </xdr:from>
        <xdr:to>
          <xdr:col>46</xdr:col>
          <xdr:colOff>9525</xdr:colOff>
          <xdr:row>326</xdr:row>
          <xdr:rowOff>0</xdr:rowOff>
        </xdr:to>
        <xdr:sp macro="" textlink="">
          <xdr:nvSpPr>
            <xdr:cNvPr id="1419" name="Group Box 395" hidden="1">
              <a:extLst>
                <a:ext uri="{63B3BB69-23CF-44E3-9099-C40C66FF867C}">
                  <a14:compatExt spid="_x0000_s1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333</xdr:row>
          <xdr:rowOff>0</xdr:rowOff>
        </xdr:from>
        <xdr:to>
          <xdr:col>46</xdr:col>
          <xdr:colOff>9525</xdr:colOff>
          <xdr:row>337</xdr:row>
          <xdr:rowOff>0</xdr:rowOff>
        </xdr:to>
        <xdr:sp macro="" textlink="">
          <xdr:nvSpPr>
            <xdr:cNvPr id="1420" name="Group Box 396" hidden="1">
              <a:extLst>
                <a:ext uri="{63B3BB69-23CF-44E3-9099-C40C66FF867C}">
                  <a14:compatExt spid="_x0000_s1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366</xdr:row>
          <xdr:rowOff>0</xdr:rowOff>
        </xdr:from>
        <xdr:to>
          <xdr:col>46</xdr:col>
          <xdr:colOff>9525</xdr:colOff>
          <xdr:row>370</xdr:row>
          <xdr:rowOff>0</xdr:rowOff>
        </xdr:to>
        <xdr:sp macro="" textlink="">
          <xdr:nvSpPr>
            <xdr:cNvPr id="1421" name="Group Box 397" hidden="1">
              <a:extLst>
                <a:ext uri="{63B3BB69-23CF-44E3-9099-C40C66FF867C}">
                  <a14:compatExt spid="_x0000_s1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406</xdr:row>
          <xdr:rowOff>0</xdr:rowOff>
        </xdr:from>
        <xdr:to>
          <xdr:col>46</xdr:col>
          <xdr:colOff>9525</xdr:colOff>
          <xdr:row>410</xdr:row>
          <xdr:rowOff>0</xdr:rowOff>
        </xdr:to>
        <xdr:sp macro="" textlink="">
          <xdr:nvSpPr>
            <xdr:cNvPr id="1424" name="Group Box 400" hidden="1">
              <a:extLst>
                <a:ext uri="{63B3BB69-23CF-44E3-9099-C40C66FF867C}">
                  <a14:compatExt spid="_x0000_s1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421</xdr:row>
          <xdr:rowOff>0</xdr:rowOff>
        </xdr:from>
        <xdr:to>
          <xdr:col>46</xdr:col>
          <xdr:colOff>9525</xdr:colOff>
          <xdr:row>423</xdr:row>
          <xdr:rowOff>0</xdr:rowOff>
        </xdr:to>
        <xdr:sp macro="" textlink="">
          <xdr:nvSpPr>
            <xdr:cNvPr id="1425" name="Group Box 401" hidden="1">
              <a:extLst>
                <a:ext uri="{63B3BB69-23CF-44E3-9099-C40C66FF867C}">
                  <a14:compatExt spid="_x0000_s1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431</xdr:row>
          <xdr:rowOff>0</xdr:rowOff>
        </xdr:from>
        <xdr:to>
          <xdr:col>46</xdr:col>
          <xdr:colOff>9525</xdr:colOff>
          <xdr:row>435</xdr:row>
          <xdr:rowOff>0</xdr:rowOff>
        </xdr:to>
        <xdr:sp macro="" textlink="">
          <xdr:nvSpPr>
            <xdr:cNvPr id="1426" name="Group Box 402" hidden="1">
              <a:extLst>
                <a:ext uri="{63B3BB69-23CF-44E3-9099-C40C66FF867C}">
                  <a14:compatExt spid="_x0000_s1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0</xdr:rowOff>
        </xdr:from>
        <xdr:to>
          <xdr:col>46</xdr:col>
          <xdr:colOff>9525</xdr:colOff>
          <xdr:row>463</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0</xdr:rowOff>
        </xdr:from>
        <xdr:to>
          <xdr:col>46</xdr:col>
          <xdr:colOff>9525</xdr:colOff>
          <xdr:row>502</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559</xdr:row>
          <xdr:rowOff>0</xdr:rowOff>
        </xdr:from>
        <xdr:to>
          <xdr:col>46</xdr:col>
          <xdr:colOff>9525</xdr:colOff>
          <xdr:row>561</xdr:row>
          <xdr:rowOff>0</xdr:rowOff>
        </xdr:to>
        <xdr:sp macro="" textlink="">
          <xdr:nvSpPr>
            <xdr:cNvPr id="1433" name="Group Box 409" hidden="1">
              <a:extLst>
                <a:ext uri="{63B3BB69-23CF-44E3-9099-C40C66FF867C}">
                  <a14:compatExt spid="_x0000_s1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598</xdr:row>
          <xdr:rowOff>0</xdr:rowOff>
        </xdr:from>
        <xdr:to>
          <xdr:col>46</xdr:col>
          <xdr:colOff>9525</xdr:colOff>
          <xdr:row>600</xdr:row>
          <xdr:rowOff>0</xdr:rowOff>
        </xdr:to>
        <xdr:sp macro="" textlink="">
          <xdr:nvSpPr>
            <xdr:cNvPr id="1437" name="Group Box 413" hidden="1">
              <a:extLst>
                <a:ext uri="{63B3BB69-23CF-44E3-9099-C40C66FF867C}">
                  <a14:compatExt spid="_x0000_s1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534</xdr:row>
          <xdr:rowOff>0</xdr:rowOff>
        </xdr:from>
        <xdr:to>
          <xdr:col>1</xdr:col>
          <xdr:colOff>9525</xdr:colOff>
          <xdr:row>535</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535</xdr:row>
          <xdr:rowOff>0</xdr:rowOff>
        </xdr:from>
        <xdr:to>
          <xdr:col>1</xdr:col>
          <xdr:colOff>9525</xdr:colOff>
          <xdr:row>535</xdr:row>
          <xdr:rowOff>276225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536</xdr:row>
          <xdr:rowOff>0</xdr:rowOff>
        </xdr:from>
        <xdr:to>
          <xdr:col>1</xdr:col>
          <xdr:colOff>9525</xdr:colOff>
          <xdr:row>537</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536</xdr:row>
          <xdr:rowOff>0</xdr:rowOff>
        </xdr:from>
        <xdr:to>
          <xdr:col>13</xdr:col>
          <xdr:colOff>0</xdr:colOff>
          <xdr:row>537</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0</xdr:rowOff>
        </xdr:from>
        <xdr:to>
          <xdr:col>13</xdr:col>
          <xdr:colOff>0</xdr:colOff>
          <xdr:row>535</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535</xdr:row>
          <xdr:rowOff>0</xdr:rowOff>
        </xdr:from>
        <xdr:to>
          <xdr:col>13</xdr:col>
          <xdr:colOff>0</xdr:colOff>
          <xdr:row>535</xdr:row>
          <xdr:rowOff>276225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539</xdr:row>
          <xdr:rowOff>0</xdr:rowOff>
        </xdr:from>
        <xdr:to>
          <xdr:col>1</xdr:col>
          <xdr:colOff>9525</xdr:colOff>
          <xdr:row>540</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540</xdr:row>
          <xdr:rowOff>0</xdr:rowOff>
        </xdr:from>
        <xdr:to>
          <xdr:col>1</xdr:col>
          <xdr:colOff>9525</xdr:colOff>
          <xdr:row>541</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13</xdr:col>
          <xdr:colOff>0</xdr:colOff>
          <xdr:row>540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540</xdr:row>
          <xdr:rowOff>0</xdr:rowOff>
        </xdr:from>
        <xdr:to>
          <xdr:col>13</xdr:col>
          <xdr:colOff>0</xdr:colOff>
          <xdr:row>541</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541</xdr:row>
          <xdr:rowOff>0</xdr:rowOff>
        </xdr:from>
        <xdr:to>
          <xdr:col>1</xdr:col>
          <xdr:colOff>9525</xdr:colOff>
          <xdr:row>542</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541</xdr:row>
          <xdr:rowOff>0</xdr:rowOff>
        </xdr:from>
        <xdr:to>
          <xdr:col>13</xdr:col>
          <xdr:colOff>0</xdr:colOff>
          <xdr:row>542</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537</xdr:row>
          <xdr:rowOff>0</xdr:rowOff>
        </xdr:from>
        <xdr:to>
          <xdr:col>1</xdr:col>
          <xdr:colOff>9525</xdr:colOff>
          <xdr:row>538</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571</xdr:row>
          <xdr:rowOff>0</xdr:rowOff>
        </xdr:from>
        <xdr:to>
          <xdr:col>46</xdr:col>
          <xdr:colOff>9525</xdr:colOff>
          <xdr:row>572</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575</xdr:row>
          <xdr:rowOff>0</xdr:rowOff>
        </xdr:from>
        <xdr:to>
          <xdr:col>46</xdr:col>
          <xdr:colOff>9525</xdr:colOff>
          <xdr:row>576</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585</xdr:row>
          <xdr:rowOff>85725</xdr:rowOff>
        </xdr:from>
        <xdr:to>
          <xdr:col>46</xdr:col>
          <xdr:colOff>9525</xdr:colOff>
          <xdr:row>586</xdr:row>
          <xdr:rowOff>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589</xdr:row>
          <xdr:rowOff>0</xdr:rowOff>
        </xdr:from>
        <xdr:to>
          <xdr:col>46</xdr:col>
          <xdr:colOff>28575</xdr:colOff>
          <xdr:row>590</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610</xdr:row>
          <xdr:rowOff>133350</xdr:rowOff>
        </xdr:from>
        <xdr:to>
          <xdr:col>46</xdr:col>
          <xdr:colOff>9525</xdr:colOff>
          <xdr:row>611</xdr:row>
          <xdr:rowOff>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614</xdr:row>
          <xdr:rowOff>0</xdr:rowOff>
        </xdr:from>
        <xdr:to>
          <xdr:col>46</xdr:col>
          <xdr:colOff>9525</xdr:colOff>
          <xdr:row>615</xdr:row>
          <xdr:rowOff>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617</xdr:row>
          <xdr:rowOff>180975</xdr:rowOff>
        </xdr:from>
        <xdr:to>
          <xdr:col>46</xdr:col>
          <xdr:colOff>28575</xdr:colOff>
          <xdr:row>619</xdr:row>
          <xdr:rowOff>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630</xdr:row>
          <xdr:rowOff>171450</xdr:rowOff>
        </xdr:from>
        <xdr:to>
          <xdr:col>46</xdr:col>
          <xdr:colOff>9525</xdr:colOff>
          <xdr:row>631</xdr:row>
          <xdr:rowOff>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634</xdr:row>
          <xdr:rowOff>0</xdr:rowOff>
        </xdr:from>
        <xdr:to>
          <xdr:col>46</xdr:col>
          <xdr:colOff>9525</xdr:colOff>
          <xdr:row>635</xdr:row>
          <xdr:rowOff>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638</xdr:row>
          <xdr:rowOff>0</xdr:rowOff>
        </xdr:from>
        <xdr:to>
          <xdr:col>46</xdr:col>
          <xdr:colOff>9525</xdr:colOff>
          <xdr:row>639</xdr:row>
          <xdr:rowOff>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521</xdr:row>
          <xdr:rowOff>9525</xdr:rowOff>
        </xdr:from>
        <xdr:to>
          <xdr:col>46</xdr:col>
          <xdr:colOff>9525</xdr:colOff>
          <xdr:row>522</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522</xdr:row>
          <xdr:rowOff>9525</xdr:rowOff>
        </xdr:from>
        <xdr:to>
          <xdr:col>46</xdr:col>
          <xdr:colOff>9525</xdr:colOff>
          <xdr:row>522</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395</xdr:row>
          <xdr:rowOff>0</xdr:rowOff>
        </xdr:from>
        <xdr:to>
          <xdr:col>29</xdr:col>
          <xdr:colOff>0</xdr:colOff>
          <xdr:row>395</xdr:row>
          <xdr:rowOff>323850</xdr:rowOff>
        </xdr:to>
        <xdr:sp macro="" textlink="">
          <xdr:nvSpPr>
            <xdr:cNvPr id="1553" name="Option Button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380</xdr:row>
          <xdr:rowOff>0</xdr:rowOff>
        </xdr:from>
        <xdr:to>
          <xdr:col>46</xdr:col>
          <xdr:colOff>9525</xdr:colOff>
          <xdr:row>382</xdr:row>
          <xdr:rowOff>0</xdr:rowOff>
        </xdr:to>
        <xdr:sp macro="" textlink="">
          <xdr:nvSpPr>
            <xdr:cNvPr id="1555" name="Group Box 531" hidden="1">
              <a:extLst>
                <a:ext uri="{63B3BB69-23CF-44E3-9099-C40C66FF867C}">
                  <a14:compatExt spid="_x0000_s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0</xdr:rowOff>
        </xdr:from>
        <xdr:to>
          <xdr:col>46</xdr:col>
          <xdr:colOff>9525</xdr:colOff>
          <xdr:row>523</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0</xdr:rowOff>
        </xdr:from>
        <xdr:to>
          <xdr:col>46</xdr:col>
          <xdr:colOff>9525</xdr:colOff>
          <xdr:row>399</xdr:row>
          <xdr:rowOff>0</xdr:rowOff>
        </xdr:to>
        <xdr:sp macro="" textlink="">
          <xdr:nvSpPr>
            <xdr:cNvPr id="1557" name="Option Button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398</xdr:row>
          <xdr:rowOff>590550</xdr:rowOff>
        </xdr:from>
        <xdr:to>
          <xdr:col>46</xdr:col>
          <xdr:colOff>9525</xdr:colOff>
          <xdr:row>400</xdr:row>
          <xdr:rowOff>9525</xdr:rowOff>
        </xdr:to>
        <xdr:sp macro="" textlink="">
          <xdr:nvSpPr>
            <xdr:cNvPr id="1558" name="Option Button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394</xdr:row>
          <xdr:rowOff>0</xdr:rowOff>
        </xdr:from>
        <xdr:to>
          <xdr:col>46</xdr:col>
          <xdr:colOff>9525</xdr:colOff>
          <xdr:row>400</xdr:row>
          <xdr:rowOff>9525</xdr:rowOff>
        </xdr:to>
        <xdr:sp macro="" textlink="">
          <xdr:nvSpPr>
            <xdr:cNvPr id="1587" name="Group Box 563" hidden="1">
              <a:extLst>
                <a:ext uri="{63B3BB69-23CF-44E3-9099-C40C66FF867C}">
                  <a14:compatExt spid="_x0000_s1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0</xdr:rowOff>
        </xdr:from>
        <xdr:to>
          <xdr:col>46</xdr:col>
          <xdr:colOff>9525</xdr:colOff>
          <xdr:row>504</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504</xdr:row>
          <xdr:rowOff>0</xdr:rowOff>
        </xdr:from>
        <xdr:to>
          <xdr:col>46</xdr:col>
          <xdr:colOff>9525</xdr:colOff>
          <xdr:row>505</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0</xdr:rowOff>
        </xdr:from>
        <xdr:to>
          <xdr:col>46</xdr:col>
          <xdr:colOff>9525</xdr:colOff>
          <xdr:row>506</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46</xdr:col>
          <xdr:colOff>9525</xdr:colOff>
          <xdr:row>507</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508</xdr:row>
          <xdr:rowOff>0</xdr:rowOff>
        </xdr:from>
        <xdr:to>
          <xdr:col>46</xdr:col>
          <xdr:colOff>9525</xdr:colOff>
          <xdr:row>509</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11206</xdr:rowOff>
    </xdr:from>
    <xdr:to>
      <xdr:col>39</xdr:col>
      <xdr:colOff>1109379</xdr:colOff>
      <xdr:row>17</xdr:row>
      <xdr:rowOff>2000250</xdr:rowOff>
    </xdr:to>
    <xdr:sp macro="" textlink="">
      <xdr:nvSpPr>
        <xdr:cNvPr id="2" name="Textfeld 1"/>
        <xdr:cNvSpPr txBox="1"/>
      </xdr:nvSpPr>
      <xdr:spPr>
        <a:xfrm>
          <a:off x="7423333" y="201706"/>
          <a:ext cx="10459571" cy="8227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507</xdr:row>
          <xdr:rowOff>0</xdr:rowOff>
        </xdr:from>
        <xdr:to>
          <xdr:col>46</xdr:col>
          <xdr:colOff>9525</xdr:colOff>
          <xdr:row>508</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28575</xdr:rowOff>
        </xdr:from>
        <xdr:to>
          <xdr:col>46</xdr:col>
          <xdr:colOff>19050</xdr:colOff>
          <xdr:row>471</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471</xdr:row>
          <xdr:rowOff>114300</xdr:rowOff>
        </xdr:from>
        <xdr:to>
          <xdr:col>29</xdr:col>
          <xdr:colOff>0</xdr:colOff>
          <xdr:row>472</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472</xdr:row>
          <xdr:rowOff>19050</xdr:rowOff>
        </xdr:from>
        <xdr:to>
          <xdr:col>46</xdr:col>
          <xdr:colOff>19050</xdr:colOff>
          <xdr:row>472</xdr:row>
          <xdr:rowOff>238125</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470</xdr:row>
          <xdr:rowOff>9525</xdr:rowOff>
        </xdr:from>
        <xdr:to>
          <xdr:col>46</xdr:col>
          <xdr:colOff>19050</xdr:colOff>
          <xdr:row>473</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486</xdr:row>
          <xdr:rowOff>762000</xdr:rowOff>
        </xdr:from>
        <xdr:to>
          <xdr:col>29</xdr:col>
          <xdr:colOff>0</xdr:colOff>
          <xdr:row>490</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487</xdr:row>
          <xdr:rowOff>238125</xdr:rowOff>
        </xdr:from>
        <xdr:to>
          <xdr:col>19</xdr:col>
          <xdr:colOff>9525</xdr:colOff>
          <xdr:row>487</xdr:row>
          <xdr:rowOff>447675</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488</xdr:row>
          <xdr:rowOff>104775</xdr:rowOff>
        </xdr:from>
        <xdr:to>
          <xdr:col>19</xdr:col>
          <xdr:colOff>19050</xdr:colOff>
          <xdr:row>488</xdr:row>
          <xdr:rowOff>314325</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489</xdr:row>
          <xdr:rowOff>314325</xdr:rowOff>
        </xdr:from>
        <xdr:to>
          <xdr:col>19</xdr:col>
          <xdr:colOff>19050</xdr:colOff>
          <xdr:row>490</xdr:row>
          <xdr:rowOff>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487</xdr:row>
          <xdr:rowOff>276225</xdr:rowOff>
        </xdr:from>
        <xdr:to>
          <xdr:col>29</xdr:col>
          <xdr:colOff>0</xdr:colOff>
          <xdr:row>487</xdr:row>
          <xdr:rowOff>485775</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123825</xdr:rowOff>
        </xdr:from>
        <xdr:to>
          <xdr:col>29</xdr:col>
          <xdr:colOff>0</xdr:colOff>
          <xdr:row>488</xdr:row>
          <xdr:rowOff>333375</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567</xdr:row>
          <xdr:rowOff>200025</xdr:rowOff>
        </xdr:from>
        <xdr:to>
          <xdr:col>29</xdr:col>
          <xdr:colOff>0</xdr:colOff>
          <xdr:row>568</xdr:row>
          <xdr:rowOff>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581</xdr:row>
          <xdr:rowOff>38100</xdr:rowOff>
        </xdr:from>
        <xdr:to>
          <xdr:col>46</xdr:col>
          <xdr:colOff>19050</xdr:colOff>
          <xdr:row>582</xdr:row>
          <xdr:rowOff>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606</xdr:row>
          <xdr:rowOff>209550</xdr:rowOff>
        </xdr:from>
        <xdr:to>
          <xdr:col>46</xdr:col>
          <xdr:colOff>19050</xdr:colOff>
          <xdr:row>607</xdr:row>
          <xdr:rowOff>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489</xdr:row>
          <xdr:rowOff>295275</xdr:rowOff>
        </xdr:from>
        <xdr:to>
          <xdr:col>29</xdr:col>
          <xdr:colOff>0</xdr:colOff>
          <xdr:row>490</xdr:row>
          <xdr:rowOff>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442</xdr:row>
          <xdr:rowOff>28575</xdr:rowOff>
        </xdr:from>
        <xdr:to>
          <xdr:col>46</xdr:col>
          <xdr:colOff>19050</xdr:colOff>
          <xdr:row>443</xdr:row>
          <xdr:rowOff>0</xdr:rowOff>
        </xdr:to>
        <xdr:sp macro="" textlink="">
          <xdr:nvSpPr>
            <xdr:cNvPr id="1725" name="Option Button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443</xdr:row>
          <xdr:rowOff>95250</xdr:rowOff>
        </xdr:from>
        <xdr:to>
          <xdr:col>46</xdr:col>
          <xdr:colOff>19050</xdr:colOff>
          <xdr:row>444</xdr:row>
          <xdr:rowOff>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444</xdr:row>
          <xdr:rowOff>66675</xdr:rowOff>
        </xdr:from>
        <xdr:to>
          <xdr:col>46</xdr:col>
          <xdr:colOff>28575</xdr:colOff>
          <xdr:row>444</xdr:row>
          <xdr:rowOff>285750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483</xdr:row>
          <xdr:rowOff>95250</xdr:rowOff>
        </xdr:from>
        <xdr:to>
          <xdr:col>29</xdr:col>
          <xdr:colOff>0</xdr:colOff>
          <xdr:row>484</xdr:row>
          <xdr:rowOff>0</xdr:rowOff>
        </xdr:to>
        <xdr:sp macro="" textlink="">
          <xdr:nvSpPr>
            <xdr:cNvPr id="1730" name="Option Button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622</xdr:row>
          <xdr:rowOff>180975</xdr:rowOff>
        </xdr:from>
        <xdr:to>
          <xdr:col>46</xdr:col>
          <xdr:colOff>28575</xdr:colOff>
          <xdr:row>623</xdr:row>
          <xdr:rowOff>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626</xdr:row>
          <xdr:rowOff>180975</xdr:rowOff>
        </xdr:from>
        <xdr:to>
          <xdr:col>46</xdr:col>
          <xdr:colOff>28575</xdr:colOff>
          <xdr:row>627</xdr:row>
          <xdr:rowOff>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9525</xdr:rowOff>
        </xdr:from>
        <xdr:to>
          <xdr:col>26</xdr:col>
          <xdr:colOff>142875</xdr:colOff>
          <xdr:row>54</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46</xdr:col>
          <xdr:colOff>9525</xdr:colOff>
          <xdr:row>54</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29</xdr:col>
          <xdr:colOff>0</xdr:colOff>
          <xdr:row>55</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0</xdr:rowOff>
        </xdr:from>
        <xdr:to>
          <xdr:col>26</xdr:col>
          <xdr:colOff>142875</xdr:colOff>
          <xdr:row>53</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161925</xdr:colOff>
          <xdr:row>55</xdr:row>
          <xdr:rowOff>180975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0</xdr:rowOff>
        </xdr:from>
        <xdr:to>
          <xdr:col>26</xdr:col>
          <xdr:colOff>142875</xdr:colOff>
          <xdr:row>55</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19050</xdr:rowOff>
        </xdr:from>
        <xdr:to>
          <xdr:col>26</xdr:col>
          <xdr:colOff>190500</xdr:colOff>
          <xdr:row>55</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228600</xdr:colOff>
          <xdr:row>56</xdr:row>
          <xdr:rowOff>200025</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228600</xdr:colOff>
          <xdr:row>58</xdr:row>
          <xdr:rowOff>9525</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228600</xdr:colOff>
          <xdr:row>59</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228600</xdr:colOff>
          <xdr:row>60</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228600</xdr:colOff>
          <xdr:row>61</xdr:row>
          <xdr:rowOff>9525</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228600</xdr:colOff>
          <xdr:row>62</xdr:row>
          <xdr:rowOff>9525</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228600</xdr:colOff>
          <xdr:row>63</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0</xdr:rowOff>
        </xdr:from>
        <xdr:to>
          <xdr:col>26</xdr:col>
          <xdr:colOff>133350</xdr:colOff>
          <xdr:row>64</xdr:row>
          <xdr:rowOff>9525</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64</xdr:row>
          <xdr:rowOff>0</xdr:rowOff>
        </xdr:from>
        <xdr:to>
          <xdr:col>26</xdr:col>
          <xdr:colOff>228600</xdr:colOff>
          <xdr:row>65</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161925</xdr:colOff>
          <xdr:row>57</xdr:row>
          <xdr:rowOff>180975</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161925</xdr:colOff>
          <xdr:row>56</xdr:row>
          <xdr:rowOff>180975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190500</xdr:rowOff>
        </xdr:from>
        <xdr:to>
          <xdr:col>28</xdr:col>
          <xdr:colOff>161925</xdr:colOff>
          <xdr:row>58</xdr:row>
          <xdr:rowOff>180975</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161925</xdr:colOff>
          <xdr:row>62</xdr:row>
          <xdr:rowOff>180975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171450</xdr:rowOff>
        </xdr:from>
        <xdr:to>
          <xdr:col>28</xdr:col>
          <xdr:colOff>161925</xdr:colOff>
          <xdr:row>60</xdr:row>
          <xdr:rowOff>28575</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161925</xdr:colOff>
          <xdr:row>60</xdr:row>
          <xdr:rowOff>180975</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161925</xdr:colOff>
          <xdr:row>61</xdr:row>
          <xdr:rowOff>180975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0</xdr:rowOff>
        </xdr:from>
        <xdr:to>
          <xdr:col>28</xdr:col>
          <xdr:colOff>161925</xdr:colOff>
          <xdr:row>63</xdr:row>
          <xdr:rowOff>180975</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190500</xdr:rowOff>
        </xdr:from>
        <xdr:to>
          <xdr:col>28</xdr:col>
          <xdr:colOff>85725</xdr:colOff>
          <xdr:row>65</xdr:row>
          <xdr:rowOff>9525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26</xdr:col>
          <xdr:colOff>238125</xdr:colOff>
          <xdr:row>73</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67</xdr:row>
          <xdr:rowOff>0</xdr:rowOff>
        </xdr:from>
        <xdr:to>
          <xdr:col>26</xdr:col>
          <xdr:colOff>228600</xdr:colOff>
          <xdr:row>68</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69</xdr:row>
          <xdr:rowOff>9525</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190500</xdr:rowOff>
        </xdr:from>
        <xdr:to>
          <xdr:col>28</xdr:col>
          <xdr:colOff>161925</xdr:colOff>
          <xdr:row>66</xdr:row>
          <xdr:rowOff>180975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171450</xdr:rowOff>
        </xdr:from>
        <xdr:to>
          <xdr:col>28</xdr:col>
          <xdr:colOff>161925</xdr:colOff>
          <xdr:row>68</xdr:row>
          <xdr:rowOff>28575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0</xdr:rowOff>
        </xdr:from>
        <xdr:to>
          <xdr:col>28</xdr:col>
          <xdr:colOff>161925</xdr:colOff>
          <xdr:row>68</xdr:row>
          <xdr:rowOff>180975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69</xdr:row>
          <xdr:rowOff>9525</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xdr:row>
          <xdr:rowOff>0</xdr:rowOff>
        </xdr:from>
        <xdr:to>
          <xdr:col>26</xdr:col>
          <xdr:colOff>228600</xdr:colOff>
          <xdr:row>70</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70</xdr:row>
          <xdr:rowOff>0</xdr:rowOff>
        </xdr:from>
        <xdr:to>
          <xdr:col>26</xdr:col>
          <xdr:colOff>228600</xdr:colOff>
          <xdr:row>71</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71</xdr:row>
          <xdr:rowOff>0</xdr:rowOff>
        </xdr:from>
        <xdr:to>
          <xdr:col>26</xdr:col>
          <xdr:colOff>228600</xdr:colOff>
          <xdr:row>72</xdr:row>
          <xdr:rowOff>9525</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190500</xdr:rowOff>
        </xdr:from>
        <xdr:to>
          <xdr:col>28</xdr:col>
          <xdr:colOff>161925</xdr:colOff>
          <xdr:row>69</xdr:row>
          <xdr:rowOff>180975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69</xdr:row>
          <xdr:rowOff>171450</xdr:rowOff>
        </xdr:from>
        <xdr:to>
          <xdr:col>28</xdr:col>
          <xdr:colOff>161925</xdr:colOff>
          <xdr:row>71</xdr:row>
          <xdr:rowOff>28575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71</xdr:row>
          <xdr:rowOff>0</xdr:rowOff>
        </xdr:from>
        <xdr:to>
          <xdr:col>28</xdr:col>
          <xdr:colOff>161925</xdr:colOff>
          <xdr:row>71</xdr:row>
          <xdr:rowOff>180975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71</xdr:row>
          <xdr:rowOff>0</xdr:rowOff>
        </xdr:from>
        <xdr:to>
          <xdr:col>26</xdr:col>
          <xdr:colOff>228600</xdr:colOff>
          <xdr:row>72</xdr:row>
          <xdr:rowOff>9525</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72</xdr:row>
          <xdr:rowOff>0</xdr:rowOff>
        </xdr:from>
        <xdr:to>
          <xdr:col>26</xdr:col>
          <xdr:colOff>228600</xdr:colOff>
          <xdr:row>72</xdr:row>
          <xdr:rowOff>200025</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72</xdr:row>
          <xdr:rowOff>0</xdr:rowOff>
        </xdr:from>
        <xdr:to>
          <xdr:col>28</xdr:col>
          <xdr:colOff>161925</xdr:colOff>
          <xdr:row>72</xdr:row>
          <xdr:rowOff>180975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171450</xdr:rowOff>
        </xdr:from>
        <xdr:to>
          <xdr:col>28</xdr:col>
          <xdr:colOff>161925</xdr:colOff>
          <xdr:row>67</xdr:row>
          <xdr:rowOff>28575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46</xdr:col>
      <xdr:colOff>19050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9524" y="104774"/>
          <a:ext cx="7067551" cy="933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20</xdr:row>
      <xdr:rowOff>0</xdr:rowOff>
    </xdr:to>
    <xdr:sp macro="" textlink="">
      <xdr:nvSpPr>
        <xdr:cNvPr id="3" name="Textfeld 2"/>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40</xdr:col>
      <xdr:colOff>47625</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7.xml"/><Relationship Id="rId117" Type="http://schemas.openxmlformats.org/officeDocument/2006/relationships/ctrlProp" Target="../ctrlProps/ctrlProp108.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84" Type="http://schemas.openxmlformats.org/officeDocument/2006/relationships/ctrlProp" Target="../ctrlProps/ctrlProp75.xml"/><Relationship Id="rId89" Type="http://schemas.openxmlformats.org/officeDocument/2006/relationships/ctrlProp" Target="../ctrlProps/ctrlProp80.xml"/><Relationship Id="rId112" Type="http://schemas.openxmlformats.org/officeDocument/2006/relationships/ctrlProp" Target="../ctrlProps/ctrlProp103.xml"/><Relationship Id="rId133" Type="http://schemas.openxmlformats.org/officeDocument/2006/relationships/ctrlProp" Target="../ctrlProps/ctrlProp124.xml"/><Relationship Id="rId138" Type="http://schemas.openxmlformats.org/officeDocument/2006/relationships/ctrlProp" Target="../ctrlProps/ctrlProp129.xml"/><Relationship Id="rId154" Type="http://schemas.openxmlformats.org/officeDocument/2006/relationships/ctrlProp" Target="../ctrlProps/ctrlProp145.xml"/><Relationship Id="rId159" Type="http://schemas.openxmlformats.org/officeDocument/2006/relationships/ctrlProp" Target="../ctrlProps/ctrlProp150.xml"/><Relationship Id="rId16" Type="http://schemas.openxmlformats.org/officeDocument/2006/relationships/ctrlProp" Target="../ctrlProps/ctrlProp7.xml"/><Relationship Id="rId107" Type="http://schemas.openxmlformats.org/officeDocument/2006/relationships/ctrlProp" Target="../ctrlProps/ctrlProp98.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102" Type="http://schemas.openxmlformats.org/officeDocument/2006/relationships/ctrlProp" Target="../ctrlProps/ctrlProp93.xml"/><Relationship Id="rId123" Type="http://schemas.openxmlformats.org/officeDocument/2006/relationships/ctrlProp" Target="../ctrlProps/ctrlProp114.xml"/><Relationship Id="rId128" Type="http://schemas.openxmlformats.org/officeDocument/2006/relationships/ctrlProp" Target="../ctrlProps/ctrlProp119.xml"/><Relationship Id="rId144" Type="http://schemas.openxmlformats.org/officeDocument/2006/relationships/ctrlProp" Target="../ctrlProps/ctrlProp135.xml"/><Relationship Id="rId149" Type="http://schemas.openxmlformats.org/officeDocument/2006/relationships/ctrlProp" Target="../ctrlProps/ctrlProp140.xml"/><Relationship Id="rId5" Type="http://schemas.openxmlformats.org/officeDocument/2006/relationships/hyperlink" Target="https://www.europarl.europa.eu/charter/pdf/text_de.pdf" TargetMode="External"/><Relationship Id="rId90" Type="http://schemas.openxmlformats.org/officeDocument/2006/relationships/ctrlProp" Target="../ctrlProps/ctrlProp81.xml"/><Relationship Id="rId95" Type="http://schemas.openxmlformats.org/officeDocument/2006/relationships/ctrlProp" Target="../ctrlProps/ctrlProp86.xml"/><Relationship Id="rId160" Type="http://schemas.openxmlformats.org/officeDocument/2006/relationships/ctrlProp" Target="../ctrlProps/ctrlProp151.xml"/><Relationship Id="rId22" Type="http://schemas.openxmlformats.org/officeDocument/2006/relationships/ctrlProp" Target="../ctrlProps/ctrlProp13.xml"/><Relationship Id="rId27" Type="http://schemas.openxmlformats.org/officeDocument/2006/relationships/ctrlProp" Target="../ctrlProps/ctrlProp18.xml"/><Relationship Id="rId43" Type="http://schemas.openxmlformats.org/officeDocument/2006/relationships/ctrlProp" Target="../ctrlProps/ctrlProp34.xml"/><Relationship Id="rId48" Type="http://schemas.openxmlformats.org/officeDocument/2006/relationships/ctrlProp" Target="../ctrlProps/ctrlProp39.xml"/><Relationship Id="rId64" Type="http://schemas.openxmlformats.org/officeDocument/2006/relationships/ctrlProp" Target="../ctrlProps/ctrlProp55.xml"/><Relationship Id="rId69" Type="http://schemas.openxmlformats.org/officeDocument/2006/relationships/ctrlProp" Target="../ctrlProps/ctrlProp60.xml"/><Relationship Id="rId113" Type="http://schemas.openxmlformats.org/officeDocument/2006/relationships/ctrlProp" Target="../ctrlProps/ctrlProp104.xml"/><Relationship Id="rId118" Type="http://schemas.openxmlformats.org/officeDocument/2006/relationships/ctrlProp" Target="../ctrlProps/ctrlProp109.xml"/><Relationship Id="rId134" Type="http://schemas.openxmlformats.org/officeDocument/2006/relationships/ctrlProp" Target="../ctrlProps/ctrlProp125.xml"/><Relationship Id="rId139" Type="http://schemas.openxmlformats.org/officeDocument/2006/relationships/ctrlProp" Target="../ctrlProps/ctrlProp130.xml"/><Relationship Id="rId80" Type="http://schemas.openxmlformats.org/officeDocument/2006/relationships/ctrlProp" Target="../ctrlProps/ctrlProp71.xml"/><Relationship Id="rId85" Type="http://schemas.openxmlformats.org/officeDocument/2006/relationships/ctrlProp" Target="../ctrlProps/ctrlProp76.xml"/><Relationship Id="rId150" Type="http://schemas.openxmlformats.org/officeDocument/2006/relationships/ctrlProp" Target="../ctrlProps/ctrlProp141.xml"/><Relationship Id="rId155" Type="http://schemas.openxmlformats.org/officeDocument/2006/relationships/ctrlProp" Target="../ctrlProps/ctrlProp146.xml"/><Relationship Id="rId12" Type="http://schemas.openxmlformats.org/officeDocument/2006/relationships/ctrlProp" Target="../ctrlProps/ctrlProp3.xml"/><Relationship Id="rId17" Type="http://schemas.openxmlformats.org/officeDocument/2006/relationships/ctrlProp" Target="../ctrlProps/ctrlProp8.xml"/><Relationship Id="rId33" Type="http://schemas.openxmlformats.org/officeDocument/2006/relationships/ctrlProp" Target="../ctrlProps/ctrlProp24.xml"/><Relationship Id="rId38" Type="http://schemas.openxmlformats.org/officeDocument/2006/relationships/ctrlProp" Target="../ctrlProps/ctrlProp29.xml"/><Relationship Id="rId59" Type="http://schemas.openxmlformats.org/officeDocument/2006/relationships/ctrlProp" Target="../ctrlProps/ctrlProp50.xml"/><Relationship Id="rId103" Type="http://schemas.openxmlformats.org/officeDocument/2006/relationships/ctrlProp" Target="../ctrlProps/ctrlProp94.xml"/><Relationship Id="rId108" Type="http://schemas.openxmlformats.org/officeDocument/2006/relationships/ctrlProp" Target="../ctrlProps/ctrlProp99.xml"/><Relationship Id="rId124" Type="http://schemas.openxmlformats.org/officeDocument/2006/relationships/ctrlProp" Target="../ctrlProps/ctrlProp115.xml"/><Relationship Id="rId129" Type="http://schemas.openxmlformats.org/officeDocument/2006/relationships/ctrlProp" Target="../ctrlProps/ctrlProp120.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83" Type="http://schemas.openxmlformats.org/officeDocument/2006/relationships/ctrlProp" Target="../ctrlProps/ctrlProp74.xml"/><Relationship Id="rId88" Type="http://schemas.openxmlformats.org/officeDocument/2006/relationships/ctrlProp" Target="../ctrlProps/ctrlProp79.xml"/><Relationship Id="rId91" Type="http://schemas.openxmlformats.org/officeDocument/2006/relationships/ctrlProp" Target="../ctrlProps/ctrlProp82.xml"/><Relationship Id="rId96" Type="http://schemas.openxmlformats.org/officeDocument/2006/relationships/ctrlProp" Target="../ctrlProps/ctrlProp87.xml"/><Relationship Id="rId111" Type="http://schemas.openxmlformats.org/officeDocument/2006/relationships/ctrlProp" Target="../ctrlProps/ctrlProp102.xml"/><Relationship Id="rId132" Type="http://schemas.openxmlformats.org/officeDocument/2006/relationships/ctrlProp" Target="../ctrlProps/ctrlProp123.xml"/><Relationship Id="rId140" Type="http://schemas.openxmlformats.org/officeDocument/2006/relationships/ctrlProp" Target="../ctrlProps/ctrlProp131.xml"/><Relationship Id="rId145" Type="http://schemas.openxmlformats.org/officeDocument/2006/relationships/ctrlProp" Target="../ctrlProps/ctrlProp136.xml"/><Relationship Id="rId153" Type="http://schemas.openxmlformats.org/officeDocument/2006/relationships/ctrlProp" Target="../ctrlProps/ctrlProp144.xml"/><Relationship Id="rId161" Type="http://schemas.openxmlformats.org/officeDocument/2006/relationships/ctrlProp" Target="../ctrlProps/ctrlProp152.xml"/><Relationship Id="rId1" Type="http://schemas.openxmlformats.org/officeDocument/2006/relationships/hyperlink" Target="http://www.emas.de/" TargetMode="External"/><Relationship Id="rId6" Type="http://schemas.openxmlformats.org/officeDocument/2006/relationships/hyperlink" Target="http://www.efre-bw.de/wp-content/uploads/2015/03/EFRE_-_Operationelles_Programm_BW_2014-2020.pdf"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6" Type="http://schemas.openxmlformats.org/officeDocument/2006/relationships/ctrlProp" Target="../ctrlProps/ctrlProp97.xml"/><Relationship Id="rId114" Type="http://schemas.openxmlformats.org/officeDocument/2006/relationships/ctrlProp" Target="../ctrlProps/ctrlProp105.xml"/><Relationship Id="rId119" Type="http://schemas.openxmlformats.org/officeDocument/2006/relationships/ctrlProp" Target="../ctrlProps/ctrlProp110.xml"/><Relationship Id="rId127" Type="http://schemas.openxmlformats.org/officeDocument/2006/relationships/ctrlProp" Target="../ctrlProps/ctrlProp11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86" Type="http://schemas.openxmlformats.org/officeDocument/2006/relationships/ctrlProp" Target="../ctrlProps/ctrlProp77.xml"/><Relationship Id="rId94" Type="http://schemas.openxmlformats.org/officeDocument/2006/relationships/ctrlProp" Target="../ctrlProps/ctrlProp85.xml"/><Relationship Id="rId99" Type="http://schemas.openxmlformats.org/officeDocument/2006/relationships/ctrlProp" Target="../ctrlProps/ctrlProp90.xml"/><Relationship Id="rId101" Type="http://schemas.openxmlformats.org/officeDocument/2006/relationships/ctrlProp" Target="../ctrlProps/ctrlProp92.xml"/><Relationship Id="rId122" Type="http://schemas.openxmlformats.org/officeDocument/2006/relationships/ctrlProp" Target="../ctrlProps/ctrlProp113.xml"/><Relationship Id="rId130" Type="http://schemas.openxmlformats.org/officeDocument/2006/relationships/ctrlProp" Target="../ctrlProps/ctrlProp121.xml"/><Relationship Id="rId135" Type="http://schemas.openxmlformats.org/officeDocument/2006/relationships/ctrlProp" Target="../ctrlProps/ctrlProp126.xml"/><Relationship Id="rId143" Type="http://schemas.openxmlformats.org/officeDocument/2006/relationships/ctrlProp" Target="../ctrlProps/ctrlProp134.xml"/><Relationship Id="rId148" Type="http://schemas.openxmlformats.org/officeDocument/2006/relationships/ctrlProp" Target="../ctrlProps/ctrlProp139.xml"/><Relationship Id="rId151" Type="http://schemas.openxmlformats.org/officeDocument/2006/relationships/ctrlProp" Target="../ctrlProps/ctrlProp142.xml"/><Relationship Id="rId156" Type="http://schemas.openxmlformats.org/officeDocument/2006/relationships/ctrlProp" Target="../ctrlProps/ctrlProp147.xml"/><Relationship Id="rId4" Type="http://schemas.openxmlformats.org/officeDocument/2006/relationships/hyperlink" Target="http://www.efre-bw.de/wp-content/uploads/2015/03/Regelungen-und-Hilfestellungen-zu-Informations-und-Kommunikationspflichten_Stand17.07.2015.pdf" TargetMode="External"/><Relationship Id="rId9" Type="http://schemas.openxmlformats.org/officeDocument/2006/relationships/vmlDrawing" Target="../drawings/vmlDrawing1.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109" Type="http://schemas.openxmlformats.org/officeDocument/2006/relationships/ctrlProp" Target="../ctrlProps/ctrlProp10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97" Type="http://schemas.openxmlformats.org/officeDocument/2006/relationships/ctrlProp" Target="../ctrlProps/ctrlProp88.xml"/><Relationship Id="rId104" Type="http://schemas.openxmlformats.org/officeDocument/2006/relationships/ctrlProp" Target="../ctrlProps/ctrlProp95.xml"/><Relationship Id="rId120" Type="http://schemas.openxmlformats.org/officeDocument/2006/relationships/ctrlProp" Target="../ctrlProps/ctrlProp111.xml"/><Relationship Id="rId125" Type="http://schemas.openxmlformats.org/officeDocument/2006/relationships/ctrlProp" Target="../ctrlProps/ctrlProp116.xml"/><Relationship Id="rId141" Type="http://schemas.openxmlformats.org/officeDocument/2006/relationships/ctrlProp" Target="../ctrlProps/ctrlProp132.xml"/><Relationship Id="rId146" Type="http://schemas.openxmlformats.org/officeDocument/2006/relationships/ctrlProp" Target="../ctrlProps/ctrlProp13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92" Type="http://schemas.openxmlformats.org/officeDocument/2006/relationships/ctrlProp" Target="../ctrlProps/ctrlProp83.xml"/><Relationship Id="rId162" Type="http://schemas.openxmlformats.org/officeDocument/2006/relationships/ctrlProp" Target="../ctrlProps/ctrlProp153.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 Id="rId87" Type="http://schemas.openxmlformats.org/officeDocument/2006/relationships/ctrlProp" Target="../ctrlProps/ctrlProp78.xml"/><Relationship Id="rId110" Type="http://schemas.openxmlformats.org/officeDocument/2006/relationships/ctrlProp" Target="../ctrlProps/ctrlProp101.xml"/><Relationship Id="rId115" Type="http://schemas.openxmlformats.org/officeDocument/2006/relationships/ctrlProp" Target="../ctrlProps/ctrlProp106.xml"/><Relationship Id="rId131" Type="http://schemas.openxmlformats.org/officeDocument/2006/relationships/ctrlProp" Target="../ctrlProps/ctrlProp122.xml"/><Relationship Id="rId136" Type="http://schemas.openxmlformats.org/officeDocument/2006/relationships/ctrlProp" Target="../ctrlProps/ctrlProp127.xml"/><Relationship Id="rId157" Type="http://schemas.openxmlformats.org/officeDocument/2006/relationships/ctrlProp" Target="../ctrlProps/ctrlProp148.xml"/><Relationship Id="rId61" Type="http://schemas.openxmlformats.org/officeDocument/2006/relationships/ctrlProp" Target="../ctrlProps/ctrlProp52.xml"/><Relationship Id="rId82" Type="http://schemas.openxmlformats.org/officeDocument/2006/relationships/ctrlProp" Target="../ctrlProps/ctrlProp73.xml"/><Relationship Id="rId152" Type="http://schemas.openxmlformats.org/officeDocument/2006/relationships/ctrlProp" Target="../ctrlProps/ctrlProp143.xml"/><Relationship Id="rId19" Type="http://schemas.openxmlformats.org/officeDocument/2006/relationships/ctrlProp" Target="../ctrlProps/ctrlProp10.xml"/><Relationship Id="rId14" Type="http://schemas.openxmlformats.org/officeDocument/2006/relationships/ctrlProp" Target="../ctrlProps/ctrlProp5.xml"/><Relationship Id="rId30" Type="http://schemas.openxmlformats.org/officeDocument/2006/relationships/ctrlProp" Target="../ctrlProps/ctrlProp21.xml"/><Relationship Id="rId35" Type="http://schemas.openxmlformats.org/officeDocument/2006/relationships/ctrlProp" Target="../ctrlProps/ctrlProp26.xml"/><Relationship Id="rId56" Type="http://schemas.openxmlformats.org/officeDocument/2006/relationships/ctrlProp" Target="../ctrlProps/ctrlProp47.xml"/><Relationship Id="rId77" Type="http://schemas.openxmlformats.org/officeDocument/2006/relationships/ctrlProp" Target="../ctrlProps/ctrlProp68.xml"/><Relationship Id="rId100" Type="http://schemas.openxmlformats.org/officeDocument/2006/relationships/ctrlProp" Target="../ctrlProps/ctrlProp91.xml"/><Relationship Id="rId105" Type="http://schemas.openxmlformats.org/officeDocument/2006/relationships/ctrlProp" Target="../ctrlProps/ctrlProp96.xml"/><Relationship Id="rId126" Type="http://schemas.openxmlformats.org/officeDocument/2006/relationships/ctrlProp" Target="../ctrlProps/ctrlProp117.xml"/><Relationship Id="rId147" Type="http://schemas.openxmlformats.org/officeDocument/2006/relationships/ctrlProp" Target="../ctrlProps/ctrlProp13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93" Type="http://schemas.openxmlformats.org/officeDocument/2006/relationships/ctrlProp" Target="../ctrlProps/ctrlProp84.xml"/><Relationship Id="rId98" Type="http://schemas.openxmlformats.org/officeDocument/2006/relationships/ctrlProp" Target="../ctrlProps/ctrlProp89.xml"/><Relationship Id="rId121" Type="http://schemas.openxmlformats.org/officeDocument/2006/relationships/ctrlProp" Target="../ctrlProps/ctrlProp112.xml"/><Relationship Id="rId142" Type="http://schemas.openxmlformats.org/officeDocument/2006/relationships/ctrlProp" Target="../ctrlProps/ctrlProp133.xml"/><Relationship Id="rId3" Type="http://schemas.openxmlformats.org/officeDocument/2006/relationships/hyperlink" Target="http://www.efre-bw.de/wp-content/uploads/2015/03/EFRE_-_Operationelles_Programm_BW_2014-2020.pdf" TargetMode="External"/><Relationship Id="rId25" Type="http://schemas.openxmlformats.org/officeDocument/2006/relationships/ctrlProp" Target="../ctrlProps/ctrlProp16.xml"/><Relationship Id="rId46" Type="http://schemas.openxmlformats.org/officeDocument/2006/relationships/ctrlProp" Target="../ctrlProps/ctrlProp37.xml"/><Relationship Id="rId67" Type="http://schemas.openxmlformats.org/officeDocument/2006/relationships/ctrlProp" Target="../ctrlProps/ctrlProp58.xml"/><Relationship Id="rId116" Type="http://schemas.openxmlformats.org/officeDocument/2006/relationships/ctrlProp" Target="../ctrlProps/ctrlProp107.xml"/><Relationship Id="rId137" Type="http://schemas.openxmlformats.org/officeDocument/2006/relationships/ctrlProp" Target="../ctrlProps/ctrlProp128.xml"/><Relationship Id="rId158" Type="http://schemas.openxmlformats.org/officeDocument/2006/relationships/ctrlProp" Target="../ctrlProps/ctrlProp149.xml"/></Relationships>
</file>

<file path=xl/worksheets/_rels/sheet2.xml.rels><?xml version="1.0" encoding="UTF-8" standalone="yes"?>
<Relationships xmlns="http://schemas.openxmlformats.org/package/2006/relationships"><Relationship Id="rId3" Type="http://schemas.openxmlformats.org/officeDocument/2006/relationships/hyperlink" Target="http://www.efre-bw.de/" TargetMode="External"/><Relationship Id="rId2" Type="http://schemas.openxmlformats.org/officeDocument/2006/relationships/hyperlink" Target="http://www.dgnb-system.de/de/system/kriterien/" TargetMode="External"/><Relationship Id="rId1" Type="http://schemas.openxmlformats.org/officeDocument/2006/relationships/hyperlink" Target="http://www.deutscher-nachhaltigkeitskodex.de/de/startseite.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dgnb-system.de/de/gebaeude/kriteri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CK644"/>
  <sheetViews>
    <sheetView showGridLines="0" tabSelected="1" zoomScale="85" zoomScaleNormal="85" zoomScaleSheetLayoutView="85" zoomScalePageLayoutView="85" workbookViewId="0">
      <selection activeCell="D18" sqref="D18:AC18"/>
    </sheetView>
  </sheetViews>
  <sheetFormatPr baseColWidth="10" defaultColWidth="10.75" defaultRowHeight="14.25" x14ac:dyDescent="0.2"/>
  <cols>
    <col min="1" max="3" width="3.125" style="121" customWidth="1"/>
    <col min="4" max="5" width="3.375" style="121" customWidth="1"/>
    <col min="6" max="6" width="3.125" style="121" customWidth="1"/>
    <col min="7" max="7" width="4.125" style="121" customWidth="1"/>
    <col min="8" max="8" width="3.5" style="121" customWidth="1"/>
    <col min="9" max="9" width="3.75" style="121" customWidth="1"/>
    <col min="10" max="10" width="2.375" style="121" customWidth="1"/>
    <col min="11" max="11" width="3.125" style="121" customWidth="1"/>
    <col min="12" max="12" width="3.875" style="121" customWidth="1"/>
    <col min="13" max="15" width="3.125" style="121" customWidth="1"/>
    <col min="16" max="16" width="2.875" style="121" customWidth="1"/>
    <col min="17" max="20" width="3.125" style="121" customWidth="1"/>
    <col min="21" max="21" width="3" style="121" customWidth="1"/>
    <col min="22" max="28" width="3.125" style="121" customWidth="1"/>
    <col min="29" max="29" width="3" style="122" customWidth="1"/>
    <col min="30" max="30" width="12.5" style="213" hidden="1" customWidth="1"/>
    <col min="31" max="31" width="13.375" style="121" hidden="1" customWidth="1"/>
    <col min="32" max="32" width="14" style="121" hidden="1" customWidth="1"/>
    <col min="33" max="33" width="12.75" style="121" hidden="1" customWidth="1"/>
    <col min="34" max="34" width="10.625" style="121" hidden="1" customWidth="1"/>
    <col min="35" max="35" width="12.25" style="121" hidden="1" customWidth="1"/>
    <col min="36" max="36" width="15.875" style="121" hidden="1" customWidth="1"/>
    <col min="37" max="37" width="14.25" style="121" hidden="1" customWidth="1"/>
    <col min="38" max="38" width="14.375" style="121" hidden="1" customWidth="1"/>
    <col min="39" max="39" width="10.5" hidden="1" customWidth="1"/>
    <col min="40" max="41" width="16.375" hidden="1" customWidth="1"/>
    <col min="42" max="42" width="9.25" hidden="1" customWidth="1"/>
    <col min="43" max="45" width="10.75" style="121" hidden="1" customWidth="1"/>
    <col min="46" max="46" width="83.75" style="129" hidden="1" customWidth="1"/>
    <col min="47" max="61" width="10.75" style="121" customWidth="1"/>
    <col min="62" max="16384" width="10.75" style="121"/>
  </cols>
  <sheetData>
    <row r="1" spans="1:63" ht="15" x14ac:dyDescent="0.25">
      <c r="AE1" s="279"/>
      <c r="AF1" s="158"/>
      <c r="AG1" s="158"/>
      <c r="AH1" s="158"/>
      <c r="AI1" s="158"/>
      <c r="AJ1" s="158"/>
    </row>
    <row r="2" spans="1:63" x14ac:dyDescent="0.2">
      <c r="AE2" s="646"/>
      <c r="AF2" s="646"/>
      <c r="AG2" s="646"/>
      <c r="AH2" s="646"/>
      <c r="AI2" s="646"/>
      <c r="AJ2" s="646"/>
      <c r="AK2" s="646"/>
      <c r="AL2" s="646"/>
      <c r="AM2" s="646"/>
      <c r="AN2" s="646"/>
      <c r="AO2" s="646"/>
      <c r="AP2" s="646"/>
      <c r="AQ2" s="646"/>
    </row>
    <row r="3" spans="1:63" x14ac:dyDescent="0.2">
      <c r="AE3" s="651"/>
      <c r="AF3" s="651"/>
      <c r="AG3" s="651"/>
      <c r="AH3" s="651"/>
      <c r="AI3" s="651"/>
      <c r="AJ3" s="651"/>
      <c r="AK3" s="651"/>
      <c r="AL3" s="651"/>
      <c r="AM3" s="651"/>
      <c r="AN3" s="651"/>
      <c r="AO3" s="651"/>
      <c r="AP3" s="651"/>
      <c r="AQ3" s="652"/>
    </row>
    <row r="4" spans="1:63" x14ac:dyDescent="0.2">
      <c r="AE4" s="651"/>
      <c r="AF4" s="651"/>
      <c r="AG4" s="651"/>
      <c r="AH4" s="651"/>
      <c r="AI4" s="651"/>
      <c r="AJ4" s="651"/>
      <c r="AK4" s="651"/>
      <c r="AL4" s="651"/>
      <c r="AM4" s="651"/>
      <c r="AN4" s="651"/>
      <c r="AO4" s="651"/>
      <c r="AP4" s="651"/>
      <c r="AQ4" s="652"/>
    </row>
    <row r="5" spans="1:63" x14ac:dyDescent="0.2">
      <c r="AE5" s="651"/>
      <c r="AF5" s="651"/>
      <c r="AG5" s="651"/>
      <c r="AH5" s="651"/>
      <c r="AI5" s="651"/>
      <c r="AJ5" s="651"/>
      <c r="AK5" s="651"/>
      <c r="AL5" s="651"/>
      <c r="AM5" s="651"/>
      <c r="AN5" s="651"/>
      <c r="AO5" s="651"/>
      <c r="AP5" s="651"/>
      <c r="AQ5" s="652"/>
    </row>
    <row r="6" spans="1:63" x14ac:dyDescent="0.2">
      <c r="AE6" s="651"/>
      <c r="AF6" s="652"/>
      <c r="AG6" s="652"/>
      <c r="AH6" s="652"/>
      <c r="AI6" s="652"/>
      <c r="AJ6" s="652"/>
      <c r="AK6" s="652"/>
      <c r="AL6" s="652"/>
      <c r="AM6" s="652"/>
      <c r="AN6" s="652"/>
      <c r="AO6" s="652"/>
      <c r="AP6" s="652"/>
      <c r="AQ6" s="652"/>
    </row>
    <row r="7" spans="1:63" x14ac:dyDescent="0.2">
      <c r="AE7" s="651"/>
      <c r="AF7" s="652"/>
      <c r="AG7" s="652"/>
      <c r="AH7" s="652"/>
      <c r="AI7" s="652"/>
      <c r="AJ7" s="652"/>
      <c r="AK7" s="652"/>
      <c r="AL7" s="652"/>
      <c r="AM7" s="652"/>
      <c r="AN7" s="652"/>
      <c r="AO7" s="652"/>
      <c r="AP7" s="652"/>
      <c r="AQ7" s="652"/>
    </row>
    <row r="8" spans="1:63" ht="15.75" x14ac:dyDescent="0.25">
      <c r="A8" s="653" t="s">
        <v>409</v>
      </c>
      <c r="B8" s="653"/>
      <c r="C8" s="653"/>
      <c r="D8" s="653"/>
      <c r="E8" s="653"/>
      <c r="F8" s="653"/>
      <c r="G8" s="653"/>
      <c r="H8" s="653"/>
      <c r="I8" s="653"/>
      <c r="J8" s="653"/>
      <c r="K8" s="653"/>
      <c r="L8" s="653"/>
      <c r="M8" s="653"/>
      <c r="N8" s="653"/>
      <c r="O8" s="653"/>
      <c r="P8" s="653"/>
      <c r="Q8" s="653"/>
      <c r="R8" s="653"/>
      <c r="S8" s="653"/>
      <c r="T8" s="653"/>
      <c r="U8" s="653"/>
      <c r="V8" s="653"/>
      <c r="W8" s="653"/>
      <c r="X8" s="653"/>
      <c r="Y8" s="653"/>
      <c r="Z8" s="653"/>
      <c r="AA8" s="653"/>
      <c r="AB8" s="653"/>
      <c r="AC8" s="653"/>
      <c r="AE8" s="130"/>
    </row>
    <row r="9" spans="1:63" ht="15.75" x14ac:dyDescent="0.2">
      <c r="A9" s="666" t="s">
        <v>315</v>
      </c>
      <c r="B9" s="666"/>
      <c r="C9" s="666"/>
      <c r="D9" s="666"/>
      <c r="E9" s="666"/>
      <c r="F9" s="666"/>
      <c r="G9" s="666"/>
      <c r="H9" s="666"/>
      <c r="I9" s="666"/>
      <c r="J9" s="666"/>
      <c r="K9" s="666"/>
      <c r="L9" s="666"/>
      <c r="M9" s="666"/>
      <c r="N9" s="666"/>
      <c r="O9" s="666"/>
      <c r="P9" s="666"/>
      <c r="Q9" s="666"/>
      <c r="R9" s="666"/>
      <c r="S9" s="666"/>
      <c r="T9" s="666"/>
      <c r="U9" s="666"/>
      <c r="V9" s="666"/>
      <c r="W9" s="666"/>
      <c r="X9" s="666"/>
      <c r="Y9" s="666"/>
      <c r="Z9" s="666"/>
      <c r="AA9" s="666"/>
      <c r="AB9" s="666"/>
      <c r="AC9" s="666"/>
    </row>
    <row r="10" spans="1:63" ht="15" x14ac:dyDescent="0.2">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4" t="s">
        <v>402</v>
      </c>
      <c r="AF10" s="273"/>
      <c r="BK10" s="348"/>
    </row>
    <row r="11" spans="1:63" x14ac:dyDescent="0.2">
      <c r="AF11" s="273"/>
    </row>
    <row r="12" spans="1:63" ht="72" customHeight="1" x14ac:dyDescent="0.2">
      <c r="A12" s="660" t="s">
        <v>420</v>
      </c>
      <c r="B12" s="660"/>
      <c r="C12" s="660"/>
      <c r="D12" s="660"/>
      <c r="E12" s="660"/>
      <c r="F12" s="660"/>
      <c r="G12" s="660"/>
      <c r="H12" s="660"/>
      <c r="I12" s="660"/>
      <c r="J12" s="660"/>
      <c r="K12" s="660"/>
      <c r="L12" s="660"/>
      <c r="M12" s="660"/>
      <c r="N12" s="660"/>
      <c r="O12" s="660"/>
      <c r="P12" s="660"/>
      <c r="Q12" s="661"/>
      <c r="R12" s="661"/>
      <c r="S12" s="661"/>
      <c r="T12" s="661"/>
      <c r="U12" s="661"/>
      <c r="V12" s="661"/>
      <c r="W12" s="661"/>
      <c r="X12" s="661"/>
      <c r="Y12" s="661"/>
      <c r="Z12" s="661"/>
      <c r="AA12" s="661"/>
      <c r="AB12" s="661"/>
      <c r="AC12" s="661"/>
      <c r="AF12" s="277"/>
    </row>
    <row r="13" spans="1:63" ht="13.9" customHeight="1" x14ac:dyDescent="0.25">
      <c r="AE13" s="130"/>
    </row>
    <row r="14" spans="1:63" ht="21" customHeight="1" x14ac:dyDescent="0.2">
      <c r="A14" s="667" t="s">
        <v>316</v>
      </c>
      <c r="B14" s="667"/>
      <c r="C14" s="667"/>
      <c r="D14" s="667"/>
      <c r="E14" s="667"/>
      <c r="F14" s="667"/>
      <c r="G14" s="667"/>
      <c r="H14" s="667"/>
      <c r="I14" s="667"/>
      <c r="J14" s="667"/>
      <c r="K14" s="667"/>
      <c r="L14" s="667"/>
      <c r="M14" s="667"/>
      <c r="N14" s="667"/>
      <c r="O14" s="667"/>
      <c r="P14" s="667"/>
      <c r="Q14" s="667"/>
      <c r="R14" s="667"/>
      <c r="S14" s="667"/>
      <c r="T14" s="667"/>
      <c r="U14" s="667"/>
      <c r="V14" s="667"/>
      <c r="W14" s="667"/>
      <c r="X14" s="667"/>
      <c r="Y14" s="667"/>
      <c r="Z14" s="667"/>
      <c r="AA14" s="667"/>
      <c r="AB14" s="667"/>
      <c r="AC14" s="667"/>
      <c r="AF14" s="278"/>
    </row>
    <row r="15" spans="1:63" s="125" customFormat="1" ht="81" customHeight="1" x14ac:dyDescent="0.2">
      <c r="A15" s="654" t="s">
        <v>0</v>
      </c>
      <c r="B15" s="655"/>
      <c r="C15" s="655"/>
      <c r="D15" s="522" t="s">
        <v>328</v>
      </c>
      <c r="E15" s="522"/>
      <c r="F15" s="522"/>
      <c r="G15" s="522"/>
      <c r="H15" s="522"/>
      <c r="I15" s="522"/>
      <c r="J15" s="522"/>
      <c r="K15" s="522"/>
      <c r="L15" s="522"/>
      <c r="M15" s="522"/>
      <c r="N15" s="522"/>
      <c r="O15" s="522"/>
      <c r="P15" s="522"/>
      <c r="Q15" s="522"/>
      <c r="R15" s="522"/>
      <c r="S15" s="522"/>
      <c r="T15" s="522"/>
      <c r="U15" s="522"/>
      <c r="V15" s="522"/>
      <c r="W15" s="522"/>
      <c r="X15" s="522"/>
      <c r="Y15" s="522"/>
      <c r="Z15" s="522"/>
      <c r="AA15" s="522"/>
      <c r="AB15" s="522"/>
      <c r="AC15" s="523"/>
      <c r="AD15" s="214"/>
      <c r="AE15" s="121"/>
      <c r="AF15" s="278"/>
      <c r="AM15" s="1"/>
      <c r="AN15" s="1"/>
      <c r="AO15" s="1"/>
      <c r="AP15" s="1"/>
      <c r="AT15" s="129"/>
    </row>
    <row r="16" spans="1:63" s="125" customFormat="1" ht="19.5" customHeight="1" x14ac:dyDescent="0.2">
      <c r="A16" s="656"/>
      <c r="B16" s="657"/>
      <c r="C16" s="657"/>
      <c r="D16" s="280" t="s">
        <v>302</v>
      </c>
      <c r="E16" s="327"/>
      <c r="F16" s="327"/>
      <c r="G16" s="327"/>
      <c r="H16" s="327"/>
      <c r="I16" s="327"/>
      <c r="J16" s="327"/>
      <c r="K16" s="126"/>
      <c r="L16" s="127"/>
      <c r="M16" s="327"/>
      <c r="N16" s="327"/>
      <c r="O16" s="327"/>
      <c r="P16" s="327"/>
      <c r="Q16" s="327"/>
      <c r="R16" s="327"/>
      <c r="S16" s="327"/>
      <c r="T16" s="327"/>
      <c r="U16" s="327"/>
      <c r="V16" s="327"/>
      <c r="W16" s="327"/>
      <c r="X16" s="327"/>
      <c r="Y16" s="327"/>
      <c r="Z16" s="327"/>
      <c r="AA16" s="327"/>
      <c r="AB16" s="327"/>
      <c r="AC16" s="328"/>
      <c r="AD16" s="214"/>
      <c r="AM16" s="1"/>
      <c r="AN16" s="1"/>
      <c r="AO16" s="1"/>
      <c r="AP16" s="1"/>
      <c r="AT16" s="129"/>
    </row>
    <row r="17" spans="1:74" s="125" customFormat="1" ht="132.75" customHeight="1" x14ac:dyDescent="0.2">
      <c r="A17" s="656"/>
      <c r="B17" s="657"/>
      <c r="C17" s="657"/>
      <c r="D17" s="327"/>
      <c r="E17" s="664" t="s">
        <v>445</v>
      </c>
      <c r="F17" s="664"/>
      <c r="G17" s="664"/>
      <c r="H17" s="664"/>
      <c r="I17" s="664"/>
      <c r="J17" s="664"/>
      <c r="K17" s="664"/>
      <c r="L17" s="664"/>
      <c r="M17" s="664"/>
      <c r="N17" s="664"/>
      <c r="O17" s="664"/>
      <c r="P17" s="664"/>
      <c r="Q17" s="664"/>
      <c r="R17" s="664"/>
      <c r="S17" s="664"/>
      <c r="T17" s="664"/>
      <c r="U17" s="664"/>
      <c r="V17" s="664"/>
      <c r="W17" s="664"/>
      <c r="X17" s="664"/>
      <c r="Y17" s="664"/>
      <c r="Z17" s="664"/>
      <c r="AA17" s="664"/>
      <c r="AB17" s="664"/>
      <c r="AC17" s="665"/>
      <c r="AD17" s="214"/>
      <c r="AM17" s="1"/>
      <c r="AN17" s="1"/>
      <c r="AO17" s="1"/>
      <c r="AP17" s="1"/>
      <c r="AT17" s="129"/>
      <c r="BK17" s="397"/>
    </row>
    <row r="18" spans="1:74" s="125" customFormat="1" ht="122.25" customHeight="1" x14ac:dyDescent="0.2">
      <c r="A18" s="656"/>
      <c r="B18" s="657"/>
      <c r="C18" s="657"/>
      <c r="D18" s="541" t="s">
        <v>324</v>
      </c>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2"/>
      <c r="AD18" s="214"/>
      <c r="AE18" s="326" t="s">
        <v>300</v>
      </c>
      <c r="AM18" s="1"/>
      <c r="AN18" s="1"/>
      <c r="AO18" s="1"/>
      <c r="AP18" s="1"/>
      <c r="AT18" s="129"/>
    </row>
    <row r="19" spans="1:74" ht="25.5" customHeight="1" x14ac:dyDescent="0.2">
      <c r="A19" s="658"/>
      <c r="B19" s="659"/>
      <c r="C19" s="659"/>
      <c r="D19" s="662"/>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3"/>
    </row>
    <row r="22" spans="1:74" ht="32.25" customHeight="1" x14ac:dyDescent="0.2">
      <c r="A22" s="644" t="s">
        <v>391</v>
      </c>
      <c r="B22" s="644"/>
      <c r="C22" s="644"/>
      <c r="D22" s="644"/>
      <c r="E22" s="644"/>
      <c r="F22" s="644"/>
      <c r="G22" s="644"/>
      <c r="H22" s="644"/>
      <c r="I22" s="644"/>
      <c r="J22" s="644"/>
      <c r="K22" s="644"/>
      <c r="L22" s="644"/>
      <c r="M22" s="644"/>
      <c r="N22" s="644"/>
      <c r="O22" s="644"/>
      <c r="P22" s="644"/>
      <c r="Q22" s="644"/>
      <c r="R22" s="644"/>
      <c r="S22" s="644"/>
      <c r="T22" s="644"/>
      <c r="U22" s="644"/>
      <c r="V22" s="644"/>
      <c r="W22" s="644"/>
      <c r="X22" s="644"/>
      <c r="Y22" s="644"/>
      <c r="Z22" s="644"/>
      <c r="AA22" s="644"/>
      <c r="AB22" s="644"/>
      <c r="AC22" s="644"/>
    </row>
    <row r="23" spans="1:74" s="129" customFormat="1" x14ac:dyDescent="0.2">
      <c r="A23" s="586"/>
      <c r="B23" s="587"/>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8"/>
      <c r="AD23" s="214"/>
      <c r="AM23" s="2"/>
      <c r="AN23" s="2"/>
      <c r="AO23" s="2"/>
      <c r="AP23" s="2"/>
      <c r="AT23" s="335">
        <f>A23</f>
        <v>0</v>
      </c>
      <c r="AU23" s="121"/>
      <c r="AV23" s="121"/>
      <c r="AW23" s="121"/>
      <c r="AX23" s="121"/>
      <c r="AY23" s="121"/>
      <c r="AZ23" s="121"/>
      <c r="BA23" s="121"/>
      <c r="BB23" s="121"/>
      <c r="BC23" s="121"/>
      <c r="BD23" s="121"/>
      <c r="BE23" s="121"/>
      <c r="BF23" s="121"/>
      <c r="BG23" s="121"/>
      <c r="BH23" s="121"/>
      <c r="BI23" s="121"/>
      <c r="BJ23" s="348"/>
      <c r="BK23" s="348"/>
      <c r="BL23" s="121"/>
      <c r="BM23" s="121"/>
      <c r="BN23" s="121"/>
      <c r="BO23" s="121"/>
      <c r="BP23" s="121"/>
      <c r="BQ23" s="121"/>
      <c r="BR23" s="121"/>
      <c r="BS23" s="121"/>
      <c r="BT23" s="121"/>
      <c r="BU23" s="121"/>
      <c r="BV23" s="121"/>
    </row>
    <row r="24" spans="1:74" s="129" customFormat="1" ht="33.75" customHeight="1" x14ac:dyDescent="0.2">
      <c r="A24" s="645" t="s">
        <v>102</v>
      </c>
      <c r="B24" s="645"/>
      <c r="C24" s="645"/>
      <c r="D24" s="645"/>
      <c r="E24" s="645"/>
      <c r="F24" s="645"/>
      <c r="G24" s="645"/>
      <c r="H24" s="645"/>
      <c r="I24" s="645"/>
      <c r="J24" s="645"/>
      <c r="K24" s="645"/>
      <c r="L24" s="645"/>
      <c r="M24" s="645"/>
      <c r="N24" s="645"/>
      <c r="O24" s="645"/>
      <c r="P24" s="645"/>
      <c r="Q24" s="646"/>
      <c r="R24" s="646"/>
      <c r="S24" s="646"/>
      <c r="T24" s="646"/>
      <c r="U24" s="646"/>
      <c r="V24" s="646"/>
      <c r="W24" s="646"/>
      <c r="X24" s="646"/>
      <c r="Y24" s="646"/>
      <c r="Z24" s="646"/>
      <c r="AA24" s="646"/>
      <c r="AB24" s="646"/>
      <c r="AC24" s="646"/>
      <c r="AD24" s="214"/>
      <c r="AM24" s="2"/>
      <c r="AN24" s="2"/>
      <c r="AO24" s="2"/>
      <c r="AP24" s="2"/>
    </row>
    <row r="25" spans="1:74" s="129" customFormat="1" x14ac:dyDescent="0.2">
      <c r="A25" s="455"/>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c r="AC25" s="457"/>
      <c r="AD25" s="214"/>
      <c r="AM25" s="2"/>
      <c r="AN25" s="2"/>
      <c r="AO25" s="2"/>
      <c r="AP25" s="2"/>
      <c r="AT25" s="335">
        <f>A25</f>
        <v>0</v>
      </c>
    </row>
    <row r="26" spans="1:74" ht="15" x14ac:dyDescent="0.25">
      <c r="A26" s="130"/>
      <c r="AE26" s="282" t="s">
        <v>308</v>
      </c>
    </row>
    <row r="27" spans="1:74" ht="30" hidden="1" customHeight="1" x14ac:dyDescent="0.2">
      <c r="AC27" s="121"/>
      <c r="AE27" s="282" t="str">
        <f>AE26</f>
        <v>Angabe nutzende(s) Unternehmen individuell für Maßnahme A9, sonst hier keine Abfrage</v>
      </c>
      <c r="AU27" s="129"/>
      <c r="AV27" s="129"/>
      <c r="AW27" s="129"/>
      <c r="AX27" s="129"/>
      <c r="AY27" s="129"/>
      <c r="AZ27" s="129"/>
      <c r="BA27" s="129"/>
      <c r="BB27" s="129"/>
      <c r="BC27" s="129"/>
      <c r="BD27" s="129"/>
      <c r="BE27" s="129"/>
      <c r="BF27" s="129"/>
      <c r="BG27" s="129"/>
      <c r="BH27" s="129"/>
      <c r="BI27" s="129"/>
      <c r="BJ27" s="129"/>
      <c r="BK27" s="348"/>
      <c r="BL27" s="129"/>
      <c r="BM27" s="129"/>
      <c r="BN27" s="129"/>
      <c r="BO27" s="129"/>
      <c r="BP27" s="129"/>
      <c r="BQ27" s="129"/>
      <c r="BR27" s="129"/>
      <c r="BS27" s="129"/>
      <c r="BT27" s="129"/>
      <c r="BU27" s="129"/>
      <c r="BV27" s="129"/>
    </row>
    <row r="28" spans="1:74" s="129" customFormat="1" ht="33" hidden="1" customHeight="1" x14ac:dyDescent="0.2">
      <c r="A28" s="128"/>
      <c r="B28" s="128"/>
      <c r="C28" s="128"/>
      <c r="D28" s="128"/>
      <c r="E28" s="128"/>
      <c r="F28" s="128"/>
      <c r="G28" s="121"/>
      <c r="H28" s="121"/>
      <c r="I28" s="121"/>
      <c r="J28" s="121"/>
      <c r="K28" s="121"/>
      <c r="L28" s="121"/>
      <c r="M28" s="121"/>
      <c r="N28" s="121"/>
      <c r="O28" s="121"/>
      <c r="P28" s="121"/>
      <c r="Q28" s="121"/>
      <c r="R28" s="121"/>
      <c r="S28" s="121"/>
      <c r="T28" s="121"/>
      <c r="U28" s="121"/>
      <c r="V28" s="121"/>
      <c r="W28" s="121"/>
      <c r="X28" s="121"/>
      <c r="Y28" s="121"/>
      <c r="Z28" s="121"/>
      <c r="AA28" s="121"/>
      <c r="AB28" s="121"/>
      <c r="AC28" s="122"/>
      <c r="AD28" s="214"/>
      <c r="AM28" s="2"/>
      <c r="AN28" s="2"/>
      <c r="AO28" s="2"/>
      <c r="AP28" s="2"/>
    </row>
    <row r="29" spans="1:74" s="129" customFormat="1" ht="24.75" customHeight="1" x14ac:dyDescent="0.2">
      <c r="A29" s="643" t="s">
        <v>446</v>
      </c>
      <c r="B29" s="643"/>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214"/>
      <c r="AM29" s="2"/>
      <c r="AN29" s="2"/>
      <c r="AO29" s="2"/>
      <c r="AP29" s="2"/>
      <c r="BK29" s="396"/>
    </row>
    <row r="30" spans="1:74" s="129" customFormat="1" ht="13.9" customHeight="1" x14ac:dyDescent="0.2">
      <c r="A30" s="275"/>
      <c r="B30" s="275"/>
      <c r="C30" s="275"/>
      <c r="D30" s="275"/>
      <c r="E30" s="275"/>
      <c r="F30" s="275"/>
      <c r="G30" s="275"/>
      <c r="H30" s="275"/>
      <c r="I30" s="275"/>
      <c r="J30" s="275"/>
      <c r="K30" s="275"/>
      <c r="L30" s="275"/>
      <c r="M30" s="275"/>
      <c r="N30" s="275"/>
      <c r="O30" s="275"/>
      <c r="P30" s="275"/>
      <c r="Q30" s="274"/>
      <c r="R30" s="274"/>
      <c r="S30" s="274"/>
      <c r="T30" s="274"/>
      <c r="U30" s="274"/>
      <c r="V30" s="274"/>
      <c r="W30" s="274"/>
      <c r="X30" s="274"/>
      <c r="Y30" s="274"/>
      <c r="Z30" s="274"/>
      <c r="AA30" s="274"/>
      <c r="AB30" s="274"/>
      <c r="AC30" s="274"/>
      <c r="AD30" s="214"/>
      <c r="AM30" s="2"/>
      <c r="AN30" s="2"/>
      <c r="AO30" s="2"/>
      <c r="AP30" s="2"/>
    </row>
    <row r="31" spans="1:74" ht="14.25" hidden="1" customHeight="1" x14ac:dyDescent="0.2">
      <c r="A31" s="668"/>
      <c r="B31" s="668"/>
      <c r="C31" s="668"/>
      <c r="D31" s="668"/>
      <c r="E31" s="668"/>
      <c r="F31" s="668"/>
      <c r="G31" s="668"/>
      <c r="H31" s="668"/>
      <c r="I31" s="668"/>
      <c r="J31" s="668"/>
      <c r="K31" s="668"/>
      <c r="L31" s="668"/>
      <c r="M31" s="668"/>
      <c r="N31" s="668"/>
      <c r="O31" s="668"/>
      <c r="P31" s="668"/>
      <c r="Q31" s="668"/>
      <c r="R31" s="668"/>
      <c r="S31" s="668"/>
      <c r="T31" s="668"/>
      <c r="U31" s="668"/>
      <c r="V31" s="668"/>
      <c r="W31" s="668"/>
      <c r="X31" s="668"/>
      <c r="Y31" s="668"/>
      <c r="Z31" s="668"/>
      <c r="AA31" s="668"/>
      <c r="AB31" s="668"/>
      <c r="AC31" s="668"/>
    </row>
    <row r="32" spans="1:74" ht="13.9" customHeight="1" x14ac:dyDescent="0.2">
      <c r="AE32" s="281" t="s">
        <v>307</v>
      </c>
    </row>
    <row r="33" spans="1:37" ht="13.9" hidden="1" customHeight="1" x14ac:dyDescent="0.2">
      <c r="AE33" s="153"/>
    </row>
    <row r="34" spans="1:37" ht="14.25" hidden="1" customHeight="1" x14ac:dyDescent="0.2"/>
    <row r="35" spans="1:37" ht="14.25" hidden="1" customHeight="1" x14ac:dyDescent="0.2"/>
    <row r="36" spans="1:37" ht="14.25" hidden="1" customHeight="1" x14ac:dyDescent="0.2"/>
    <row r="37" spans="1:37" ht="13.9" hidden="1" customHeight="1" x14ac:dyDescent="0.2"/>
    <row r="38" spans="1:37" ht="13.9" hidden="1" customHeight="1" x14ac:dyDescent="0.2">
      <c r="AE38" s="153"/>
    </row>
    <row r="39" spans="1:37" hidden="1" x14ac:dyDescent="0.2"/>
    <row r="40" spans="1:37" ht="45.75" customHeight="1" x14ac:dyDescent="0.2">
      <c r="A40" s="593" t="s">
        <v>103</v>
      </c>
      <c r="B40" s="593"/>
      <c r="C40" s="593"/>
      <c r="D40" s="593"/>
      <c r="E40" s="593"/>
      <c r="F40" s="593"/>
      <c r="G40" s="593"/>
      <c r="H40" s="593"/>
      <c r="I40" s="593"/>
      <c r="J40" s="593"/>
      <c r="K40" s="593"/>
      <c r="L40" s="593"/>
      <c r="M40" s="593"/>
      <c r="N40" s="593"/>
      <c r="O40" s="593"/>
      <c r="P40" s="593"/>
      <c r="Q40" s="651"/>
      <c r="R40" s="651"/>
      <c r="S40" s="651"/>
      <c r="T40" s="651"/>
      <c r="U40" s="651"/>
      <c r="V40" s="651"/>
      <c r="W40" s="651"/>
      <c r="X40" s="651"/>
      <c r="Y40" s="651"/>
      <c r="Z40" s="651"/>
      <c r="AA40" s="651"/>
      <c r="AB40" s="651"/>
      <c r="AC40" s="651"/>
      <c r="AD40" s="213">
        <v>1</v>
      </c>
    </row>
    <row r="41" spans="1:37" ht="30" customHeight="1" x14ac:dyDescent="0.2">
      <c r="A41" s="455"/>
      <c r="B41" s="456"/>
      <c r="C41" s="456"/>
      <c r="D41" s="456"/>
      <c r="E41" s="456"/>
      <c r="F41" s="456"/>
      <c r="G41" s="456"/>
      <c r="H41" s="457"/>
      <c r="I41" s="131"/>
      <c r="J41" s="455"/>
      <c r="K41" s="456"/>
      <c r="L41" s="456"/>
      <c r="M41" s="456"/>
      <c r="N41" s="456"/>
      <c r="O41" s="456"/>
      <c r="P41" s="456"/>
      <c r="Q41" s="456"/>
      <c r="R41" s="457"/>
      <c r="S41" s="132"/>
      <c r="T41" s="455"/>
      <c r="U41" s="456"/>
      <c r="V41" s="456"/>
      <c r="W41" s="456"/>
      <c r="X41" s="456"/>
      <c r="Y41" s="456"/>
      <c r="Z41" s="456"/>
      <c r="AA41" s="456"/>
      <c r="AB41" s="456"/>
      <c r="AC41" s="457"/>
    </row>
    <row r="42" spans="1:37" x14ac:dyDescent="0.2">
      <c r="A42" s="133" t="s">
        <v>1</v>
      </c>
      <c r="B42" s="133"/>
      <c r="C42" s="133"/>
      <c r="D42" s="133"/>
      <c r="E42" s="133"/>
      <c r="F42" s="133"/>
      <c r="G42" s="133"/>
      <c r="H42" s="133"/>
      <c r="I42" s="133"/>
      <c r="J42" s="133" t="s">
        <v>2</v>
      </c>
      <c r="K42" s="133"/>
      <c r="L42" s="133"/>
      <c r="M42" s="133"/>
      <c r="N42" s="133"/>
      <c r="O42" s="133"/>
      <c r="P42" s="133"/>
      <c r="Q42" s="134"/>
      <c r="T42" s="121" t="s">
        <v>3</v>
      </c>
    </row>
    <row r="43" spans="1:37" x14ac:dyDescent="0.2">
      <c r="AE43" s="325"/>
    </row>
    <row r="45" spans="1:37" ht="29.25" customHeight="1" x14ac:dyDescent="0.2">
      <c r="A45" s="671" t="s">
        <v>412</v>
      </c>
      <c r="B45" s="671"/>
      <c r="C45" s="671"/>
      <c r="D45" s="671"/>
      <c r="E45" s="671"/>
      <c r="F45" s="671"/>
      <c r="G45" s="671"/>
      <c r="H45" s="671"/>
      <c r="I45" s="671"/>
      <c r="J45" s="671"/>
      <c r="K45" s="671"/>
      <c r="L45" s="671"/>
      <c r="M45" s="671"/>
      <c r="N45" s="671"/>
      <c r="O45" s="671"/>
      <c r="P45" s="671"/>
      <c r="Q45" s="651"/>
      <c r="R45" s="651"/>
      <c r="S45" s="651"/>
      <c r="T45" s="651"/>
      <c r="U45" s="651"/>
      <c r="V45" s="651"/>
      <c r="W45" s="651"/>
      <c r="X45" s="651"/>
      <c r="Y45" s="651"/>
      <c r="Z45" s="651"/>
      <c r="AA45" s="651"/>
      <c r="AB45" s="651"/>
      <c r="AC45" s="651"/>
      <c r="AE45" s="283"/>
      <c r="AF45" s="467" t="s">
        <v>309</v>
      </c>
      <c r="AG45" s="468"/>
      <c r="AH45" s="468"/>
      <c r="AI45" s="136"/>
      <c r="AJ45" s="136"/>
      <c r="AK45" s="136"/>
    </row>
    <row r="46" spans="1:37" ht="14.45" customHeight="1" x14ac:dyDescent="0.2">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137"/>
      <c r="Y46" s="669"/>
      <c r="Z46" s="669"/>
      <c r="AA46" s="669"/>
      <c r="AB46" s="669"/>
      <c r="AC46" s="121"/>
      <c r="AF46" s="136"/>
      <c r="AG46" s="136"/>
      <c r="AH46" s="136"/>
      <c r="AI46" s="136"/>
      <c r="AJ46" s="136"/>
      <c r="AK46" s="136"/>
    </row>
    <row r="47" spans="1:37" ht="13.9" customHeight="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66"/>
      <c r="Z47" s="166"/>
      <c r="AA47" s="166"/>
      <c r="AB47" s="166"/>
      <c r="AC47" s="131"/>
      <c r="AF47" s="136"/>
      <c r="AG47" s="136"/>
      <c r="AH47" s="136"/>
      <c r="AI47" s="136"/>
      <c r="AJ47" s="136"/>
      <c r="AK47" s="136"/>
    </row>
    <row r="48" spans="1:37" ht="13.9" customHeight="1"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66"/>
      <c r="Z48" s="166"/>
      <c r="AA48" s="166"/>
      <c r="AB48" s="166"/>
      <c r="AC48" s="131"/>
      <c r="AE48" s="136"/>
      <c r="AF48" s="136"/>
      <c r="AG48" s="136"/>
      <c r="AH48" s="136"/>
      <c r="AI48" s="136"/>
      <c r="AJ48" s="136"/>
      <c r="AK48" s="136"/>
    </row>
    <row r="49" spans="1:66" ht="13.9" customHeight="1"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66"/>
      <c r="Z49" s="166"/>
      <c r="AA49" s="166"/>
      <c r="AB49" s="166"/>
      <c r="AC49" s="131"/>
      <c r="AE49" s="136"/>
      <c r="AF49" s="136"/>
      <c r="AG49" s="136"/>
      <c r="AH49" s="136"/>
      <c r="AI49" s="136"/>
      <c r="AJ49" s="136"/>
      <c r="AK49" s="136"/>
    </row>
    <row r="50" spans="1:66" ht="13.9" customHeight="1"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E50" s="136"/>
      <c r="AF50" s="136"/>
      <c r="AG50" s="136"/>
      <c r="AH50" s="136"/>
      <c r="AI50" s="136"/>
      <c r="AJ50" s="136"/>
      <c r="AK50" s="136"/>
    </row>
    <row r="51" spans="1:66" ht="17.45" customHeight="1" x14ac:dyDescent="0.2">
      <c r="A51" s="138"/>
      <c r="B51" s="138"/>
      <c r="C51" s="138"/>
      <c r="D51" s="138"/>
      <c r="E51" s="138"/>
      <c r="F51" s="138"/>
      <c r="G51" s="138"/>
      <c r="H51" s="138"/>
      <c r="I51" s="138"/>
      <c r="J51" s="138"/>
      <c r="K51" s="138"/>
      <c r="L51" s="138"/>
      <c r="M51" s="138"/>
      <c r="N51" s="138"/>
      <c r="O51" s="138"/>
      <c r="P51" s="138"/>
      <c r="Q51" s="139"/>
      <c r="R51" s="139"/>
      <c r="S51" s="139"/>
      <c r="T51" s="139"/>
      <c r="U51" s="139"/>
      <c r="V51" s="139"/>
      <c r="W51" s="139"/>
      <c r="X51" s="139"/>
      <c r="Y51" s="139"/>
      <c r="Z51" s="139"/>
      <c r="AA51" s="139"/>
      <c r="AB51" s="139"/>
      <c r="AC51" s="139"/>
      <c r="AE51" s="136"/>
      <c r="AF51" s="136"/>
      <c r="AG51" s="136"/>
      <c r="AH51" s="136"/>
      <c r="AI51" s="136"/>
      <c r="AJ51" s="136"/>
      <c r="AK51" s="136"/>
    </row>
    <row r="52" spans="1:66" ht="50.25" customHeight="1" x14ac:dyDescent="0.2">
      <c r="A52" s="672" t="s">
        <v>411</v>
      </c>
      <c r="B52" s="672"/>
      <c r="C52" s="672"/>
      <c r="D52" s="672"/>
      <c r="E52" s="672"/>
      <c r="F52" s="672"/>
      <c r="G52" s="672"/>
      <c r="H52" s="672"/>
      <c r="I52" s="672"/>
      <c r="J52" s="672"/>
      <c r="K52" s="672"/>
      <c r="L52" s="672"/>
      <c r="M52" s="672"/>
      <c r="N52" s="672"/>
      <c r="O52" s="672"/>
      <c r="P52" s="672"/>
      <c r="Q52" s="673"/>
      <c r="R52" s="673"/>
      <c r="S52" s="673"/>
      <c r="T52" s="673"/>
      <c r="U52" s="673"/>
      <c r="V52" s="673"/>
      <c r="W52" s="673"/>
      <c r="X52" s="673"/>
      <c r="Y52" s="673"/>
      <c r="Z52" s="673"/>
      <c r="AA52" s="673"/>
      <c r="AB52" s="673"/>
      <c r="AC52" s="673"/>
      <c r="AE52" s="197" t="b">
        <v>0</v>
      </c>
      <c r="AF52" s="197"/>
      <c r="AG52" s="197" t="s">
        <v>431</v>
      </c>
      <c r="AH52" s="197"/>
      <c r="AI52" s="197"/>
      <c r="AJ52" s="197"/>
      <c r="BK52" s="348"/>
      <c r="BN52" s="348"/>
    </row>
    <row r="53" spans="1:66" ht="13.5" customHeight="1" x14ac:dyDescent="0.2">
      <c r="Z53" s="649" t="s">
        <v>436</v>
      </c>
      <c r="AA53" s="649"/>
      <c r="AB53" s="649" t="s">
        <v>437</v>
      </c>
      <c r="AC53" s="649"/>
      <c r="AE53" s="121" t="s">
        <v>432</v>
      </c>
      <c r="AF53" s="121" t="s">
        <v>433</v>
      </c>
      <c r="AG53" s="121" t="s">
        <v>434</v>
      </c>
      <c r="AH53" s="121" t="s">
        <v>435</v>
      </c>
      <c r="BK53" s="348"/>
    </row>
    <row r="54" spans="1:66" ht="15" customHeight="1" x14ac:dyDescent="0.2">
      <c r="A54" s="140" t="s">
        <v>6</v>
      </c>
      <c r="B54" s="141" t="s">
        <v>392</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436"/>
      <c r="AA54" s="143"/>
      <c r="AB54" s="437"/>
      <c r="AC54" s="438"/>
      <c r="AD54" s="6">
        <v>0</v>
      </c>
      <c r="AE54" s="435" t="b">
        <v>0</v>
      </c>
      <c r="AF54" s="135">
        <v>1</v>
      </c>
      <c r="AG54" s="135" t="str">
        <f>IF(AND($AD$54=AF54,AE54=TRUE),"Dopplung","")</f>
        <v/>
      </c>
      <c r="AH54" s="135" t="str">
        <f>IF(AND(AG54="",AG55="",AG56="",AG57="",AG58="",AG59="",AG60="",AG61="",AG62="",AG63="",AG64="",AG65="",AG66="",AG67="",AG68="",AG69="",AG70="",AG71="",AG72="",AG73=""),"","Fehler")</f>
        <v/>
      </c>
      <c r="BK54" s="394"/>
    </row>
    <row r="55" spans="1:66" ht="15" customHeight="1" x14ac:dyDescent="0.2">
      <c r="A55" s="144" t="s">
        <v>7</v>
      </c>
      <c r="B55" s="141" t="s">
        <v>4</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436"/>
      <c r="AA55" s="143"/>
      <c r="AB55" s="437"/>
      <c r="AC55" s="438"/>
      <c r="AE55" s="435" t="b">
        <v>0</v>
      </c>
      <c r="AF55" s="135">
        <v>3</v>
      </c>
      <c r="AG55" s="135" t="str">
        <f t="shared" ref="AG55:AG73" si="0">IF(AND($AD$54=AF55,AE55=TRUE),"Dopplung","")</f>
        <v/>
      </c>
      <c r="AH55" s="135"/>
      <c r="BK55" s="395"/>
    </row>
    <row r="56" spans="1:66" ht="15.75" customHeight="1" x14ac:dyDescent="0.2">
      <c r="A56" s="144" t="s">
        <v>8</v>
      </c>
      <c r="B56" s="141" t="s">
        <v>393</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436"/>
      <c r="AA56" s="143"/>
      <c r="AB56" s="437"/>
      <c r="AC56" s="438"/>
      <c r="AE56" s="435" t="b">
        <v>0</v>
      </c>
      <c r="AF56" s="135">
        <v>4</v>
      </c>
      <c r="AG56" s="135" t="str">
        <f t="shared" si="0"/>
        <v/>
      </c>
      <c r="AH56" s="135"/>
      <c r="BK56" s="395"/>
    </row>
    <row r="57" spans="1:66" ht="17.25" customHeight="1" x14ac:dyDescent="0.2">
      <c r="A57" s="144" t="s">
        <v>9</v>
      </c>
      <c r="B57" s="141" t="s">
        <v>394</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436"/>
      <c r="AA57" s="143"/>
      <c r="AB57" s="437"/>
      <c r="AC57" s="438"/>
      <c r="AE57" s="435" t="b">
        <v>0</v>
      </c>
      <c r="AF57" s="135">
        <v>5</v>
      </c>
      <c r="AG57" s="135" t="str">
        <f t="shared" si="0"/>
        <v/>
      </c>
      <c r="AH57" s="135"/>
      <c r="BK57" s="395"/>
    </row>
    <row r="58" spans="1:66" ht="15" customHeight="1" x14ac:dyDescent="0.2">
      <c r="A58" s="144" t="s">
        <v>10</v>
      </c>
      <c r="B58" s="141" t="s">
        <v>395</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436"/>
      <c r="AA58" s="143"/>
      <c r="AB58" s="437"/>
      <c r="AC58" s="438"/>
      <c r="AE58" s="435" t="b">
        <v>0</v>
      </c>
      <c r="AF58" s="135">
        <v>6</v>
      </c>
      <c r="AG58" s="135" t="str">
        <f t="shared" si="0"/>
        <v/>
      </c>
      <c r="AH58" s="135"/>
      <c r="BK58" s="348"/>
    </row>
    <row r="59" spans="1:66" ht="15" customHeight="1" x14ac:dyDescent="0.2">
      <c r="A59" s="144" t="s">
        <v>11</v>
      </c>
      <c r="B59" s="141" t="s">
        <v>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436"/>
      <c r="AA59" s="143"/>
      <c r="AB59" s="437"/>
      <c r="AC59" s="438"/>
      <c r="AE59" s="435" t="b">
        <v>0</v>
      </c>
      <c r="AF59" s="135">
        <v>7</v>
      </c>
      <c r="AG59" s="135" t="str">
        <f t="shared" si="0"/>
        <v/>
      </c>
      <c r="AH59" s="135"/>
      <c r="BK59" s="348"/>
    </row>
    <row r="60" spans="1:66" ht="15" customHeight="1" x14ac:dyDescent="0.2">
      <c r="A60" s="144" t="s">
        <v>12</v>
      </c>
      <c r="B60" s="141" t="s">
        <v>396</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436"/>
      <c r="AA60" s="143"/>
      <c r="AB60" s="437"/>
      <c r="AC60" s="438"/>
      <c r="AE60" s="435" t="b">
        <v>0</v>
      </c>
      <c r="AF60" s="135">
        <v>8</v>
      </c>
      <c r="AG60" s="135" t="str">
        <f t="shared" si="0"/>
        <v/>
      </c>
      <c r="AH60" s="135"/>
      <c r="BK60" s="348"/>
    </row>
    <row r="61" spans="1:66" ht="15" customHeight="1" x14ac:dyDescent="0.2">
      <c r="A61" s="144" t="s">
        <v>13</v>
      </c>
      <c r="B61" s="141" t="s">
        <v>404</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436"/>
      <c r="AA61" s="143"/>
      <c r="AB61" s="437"/>
      <c r="AC61" s="438"/>
      <c r="AE61" s="435" t="b">
        <v>0</v>
      </c>
      <c r="AF61" s="135">
        <v>9</v>
      </c>
      <c r="AG61" s="135" t="str">
        <f t="shared" si="0"/>
        <v/>
      </c>
      <c r="AH61" s="135"/>
      <c r="BK61" s="348"/>
    </row>
    <row r="62" spans="1:66" ht="15" customHeight="1" x14ac:dyDescent="0.2">
      <c r="A62" s="144" t="s">
        <v>14</v>
      </c>
      <c r="B62" s="141" t="s">
        <v>397</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436"/>
      <c r="AA62" s="143"/>
      <c r="AB62" s="437"/>
      <c r="AC62" s="438"/>
      <c r="AE62" s="435" t="b">
        <v>0</v>
      </c>
      <c r="AF62" s="135">
        <v>10</v>
      </c>
      <c r="AG62" s="135" t="str">
        <f t="shared" si="0"/>
        <v/>
      </c>
      <c r="AH62" s="135"/>
      <c r="BK62" s="348"/>
    </row>
    <row r="63" spans="1:66" ht="15" customHeight="1" x14ac:dyDescent="0.2">
      <c r="A63" s="144" t="s">
        <v>15</v>
      </c>
      <c r="B63" s="141" t="s">
        <v>398</v>
      </c>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436"/>
      <c r="AA63" s="143"/>
      <c r="AB63" s="437"/>
      <c r="AC63" s="438"/>
      <c r="AE63" s="435" t="b">
        <v>0</v>
      </c>
      <c r="AF63" s="135">
        <v>11</v>
      </c>
      <c r="AG63" s="135" t="str">
        <f t="shared" si="0"/>
        <v/>
      </c>
      <c r="AH63" s="135"/>
      <c r="BK63" s="348"/>
    </row>
    <row r="64" spans="1:66" ht="15" customHeight="1" x14ac:dyDescent="0.2">
      <c r="A64" s="144" t="s">
        <v>16</v>
      </c>
      <c r="B64" s="141" t="s">
        <v>399</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436"/>
      <c r="AA64" s="143"/>
      <c r="AB64" s="437"/>
      <c r="AC64" s="438"/>
      <c r="AE64" s="435" t="b">
        <v>0</v>
      </c>
      <c r="AF64" s="135">
        <v>12</v>
      </c>
      <c r="AG64" s="135" t="str">
        <f t="shared" si="0"/>
        <v/>
      </c>
      <c r="AH64" s="135"/>
      <c r="BK64" s="348"/>
    </row>
    <row r="65" spans="1:63" ht="15" customHeight="1" x14ac:dyDescent="0.2">
      <c r="A65" s="144" t="s">
        <v>17</v>
      </c>
      <c r="B65" s="141" t="s">
        <v>403</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436"/>
      <c r="AA65" s="143"/>
      <c r="AB65" s="437"/>
      <c r="AC65" s="438"/>
      <c r="AE65" s="435" t="b">
        <v>0</v>
      </c>
      <c r="AF65" s="135">
        <v>13</v>
      </c>
      <c r="AG65" s="135" t="str">
        <f t="shared" si="0"/>
        <v/>
      </c>
      <c r="AH65" s="135"/>
      <c r="BK65" s="348"/>
    </row>
    <row r="66" spans="1:63" ht="15" customHeight="1" x14ac:dyDescent="0.2">
      <c r="A66" s="144" t="s">
        <v>18</v>
      </c>
      <c r="B66" s="145" t="s">
        <v>400</v>
      </c>
      <c r="C66" s="146"/>
      <c r="D66" s="142"/>
      <c r="E66" s="142"/>
      <c r="F66" s="142"/>
      <c r="G66" s="142"/>
      <c r="H66" s="142"/>
      <c r="I66" s="142"/>
      <c r="J66" s="142"/>
      <c r="K66" s="142"/>
      <c r="L66" s="142"/>
      <c r="M66" s="142"/>
      <c r="N66" s="142"/>
      <c r="O66" s="142"/>
      <c r="P66" s="142"/>
      <c r="Q66" s="142"/>
      <c r="R66" s="142"/>
      <c r="S66" s="142"/>
      <c r="T66" s="142"/>
      <c r="U66" s="142"/>
      <c r="V66" s="142"/>
      <c r="W66" s="142"/>
      <c r="X66" s="142"/>
      <c r="Y66" s="142"/>
      <c r="Z66" s="436"/>
      <c r="AA66" s="143"/>
      <c r="AB66" s="437"/>
      <c r="AC66" s="438"/>
      <c r="AE66" s="435" t="b">
        <v>0</v>
      </c>
      <c r="AF66" s="135">
        <v>25</v>
      </c>
      <c r="AG66" s="135" t="str">
        <f t="shared" si="0"/>
        <v/>
      </c>
      <c r="AH66" s="135"/>
    </row>
    <row r="67" spans="1:63" ht="15" customHeight="1" x14ac:dyDescent="0.2">
      <c r="A67" s="144" t="s">
        <v>20</v>
      </c>
      <c r="B67" s="145" t="s">
        <v>401</v>
      </c>
      <c r="C67" s="146"/>
      <c r="D67" s="142"/>
      <c r="E67" s="142"/>
      <c r="F67" s="142"/>
      <c r="G67" s="142"/>
      <c r="H67" s="142"/>
      <c r="I67" s="142"/>
      <c r="J67" s="142"/>
      <c r="K67" s="142"/>
      <c r="L67" s="142"/>
      <c r="M67" s="142"/>
      <c r="N67" s="142"/>
      <c r="O67" s="142"/>
      <c r="P67" s="142"/>
      <c r="Q67" s="142"/>
      <c r="R67" s="142"/>
      <c r="S67" s="142"/>
      <c r="T67" s="142"/>
      <c r="U67" s="142"/>
      <c r="V67" s="142"/>
      <c r="W67" s="142"/>
      <c r="X67" s="142"/>
      <c r="Y67" s="142"/>
      <c r="Z67" s="436"/>
      <c r="AA67" s="143"/>
      <c r="AB67" s="437"/>
      <c r="AC67" s="438"/>
      <c r="AE67" s="435" t="b">
        <v>0</v>
      </c>
      <c r="AF67" s="135">
        <v>26</v>
      </c>
      <c r="AG67" s="135" t="str">
        <f t="shared" si="0"/>
        <v/>
      </c>
      <c r="AH67" s="135"/>
    </row>
    <row r="68" spans="1:63" ht="15" customHeight="1" x14ac:dyDescent="0.2">
      <c r="A68" s="144" t="s">
        <v>21</v>
      </c>
      <c r="B68" s="145" t="s">
        <v>405</v>
      </c>
      <c r="C68" s="146"/>
      <c r="D68" s="142"/>
      <c r="E68" s="142"/>
      <c r="F68" s="142"/>
      <c r="G68" s="142"/>
      <c r="H68" s="142"/>
      <c r="I68" s="142"/>
      <c r="J68" s="142"/>
      <c r="K68" s="142"/>
      <c r="L68" s="142"/>
      <c r="M68" s="142"/>
      <c r="N68" s="142"/>
      <c r="O68" s="142"/>
      <c r="P68" s="142"/>
      <c r="Q68" s="142"/>
      <c r="R68" s="142"/>
      <c r="S68" s="142"/>
      <c r="T68" s="142"/>
      <c r="U68" s="142"/>
      <c r="V68" s="142"/>
      <c r="W68" s="142"/>
      <c r="X68" s="142"/>
      <c r="Y68" s="142"/>
      <c r="Z68" s="436"/>
      <c r="AA68" s="143"/>
      <c r="AB68" s="437"/>
      <c r="AC68" s="438"/>
      <c r="AE68" s="435" t="b">
        <v>0</v>
      </c>
      <c r="AF68" s="135">
        <v>17</v>
      </c>
      <c r="AG68" s="135" t="str">
        <f t="shared" si="0"/>
        <v/>
      </c>
      <c r="AH68" s="135"/>
    </row>
    <row r="69" spans="1:63" ht="15" customHeight="1" x14ac:dyDescent="0.2">
      <c r="A69" s="144" t="s">
        <v>22</v>
      </c>
      <c r="B69" s="145" t="s">
        <v>406</v>
      </c>
      <c r="C69" s="146"/>
      <c r="D69" s="142"/>
      <c r="E69" s="142"/>
      <c r="F69" s="142"/>
      <c r="G69" s="142"/>
      <c r="H69" s="142"/>
      <c r="I69" s="142"/>
      <c r="J69" s="142"/>
      <c r="K69" s="142"/>
      <c r="L69" s="142"/>
      <c r="M69" s="142"/>
      <c r="N69" s="142"/>
      <c r="O69" s="142"/>
      <c r="P69" s="142"/>
      <c r="Q69" s="142"/>
      <c r="R69" s="142"/>
      <c r="S69" s="142"/>
      <c r="T69" s="142"/>
      <c r="U69" s="142"/>
      <c r="V69" s="142"/>
      <c r="W69" s="142"/>
      <c r="X69" s="142"/>
      <c r="Y69" s="142"/>
      <c r="Z69" s="436"/>
      <c r="AA69" s="143"/>
      <c r="AB69" s="437"/>
      <c r="AC69" s="438"/>
      <c r="AE69" s="435" t="b">
        <v>0</v>
      </c>
      <c r="AF69" s="135">
        <v>19</v>
      </c>
      <c r="AG69" s="135" t="str">
        <f t="shared" si="0"/>
        <v/>
      </c>
      <c r="AH69" s="135"/>
    </row>
    <row r="70" spans="1:63" ht="15" customHeight="1" x14ac:dyDescent="0.2">
      <c r="A70" s="144" t="s">
        <v>23</v>
      </c>
      <c r="B70" s="145" t="s">
        <v>407</v>
      </c>
      <c r="C70" s="146"/>
      <c r="D70" s="142"/>
      <c r="E70" s="142"/>
      <c r="F70" s="142"/>
      <c r="G70" s="142"/>
      <c r="H70" s="142"/>
      <c r="I70" s="142"/>
      <c r="J70" s="142"/>
      <c r="K70" s="142"/>
      <c r="L70" s="142"/>
      <c r="M70" s="142"/>
      <c r="N70" s="142"/>
      <c r="O70" s="142"/>
      <c r="P70" s="142"/>
      <c r="Q70" s="142"/>
      <c r="R70" s="142"/>
      <c r="S70" s="142"/>
      <c r="T70" s="142"/>
      <c r="U70" s="142"/>
      <c r="V70" s="142"/>
      <c r="W70" s="142"/>
      <c r="X70" s="142"/>
      <c r="Y70" s="142"/>
      <c r="Z70" s="436"/>
      <c r="AA70" s="143"/>
      <c r="AB70" s="437"/>
      <c r="AC70" s="438"/>
      <c r="AE70" s="435" t="b">
        <v>0</v>
      </c>
      <c r="AF70" s="135">
        <v>20</v>
      </c>
      <c r="AG70" s="135" t="str">
        <f t="shared" si="0"/>
        <v/>
      </c>
      <c r="AH70" s="135"/>
    </row>
    <row r="71" spans="1:63" ht="15" customHeight="1" x14ac:dyDescent="0.2">
      <c r="A71" s="144" t="s">
        <v>24</v>
      </c>
      <c r="B71" s="145" t="s">
        <v>408</v>
      </c>
      <c r="C71" s="146"/>
      <c r="D71" s="142"/>
      <c r="E71" s="142"/>
      <c r="F71" s="142"/>
      <c r="G71" s="142"/>
      <c r="H71" s="142"/>
      <c r="I71" s="142"/>
      <c r="J71" s="142"/>
      <c r="K71" s="142"/>
      <c r="L71" s="142"/>
      <c r="M71" s="142"/>
      <c r="N71" s="142"/>
      <c r="O71" s="142"/>
      <c r="P71" s="142"/>
      <c r="Q71" s="142"/>
      <c r="R71" s="142"/>
      <c r="S71" s="142"/>
      <c r="T71" s="142"/>
      <c r="U71" s="142"/>
      <c r="V71" s="142"/>
      <c r="W71" s="142"/>
      <c r="X71" s="142"/>
      <c r="Y71" s="142"/>
      <c r="Z71" s="436"/>
      <c r="AA71" s="143"/>
      <c r="AB71" s="437"/>
      <c r="AC71" s="438"/>
      <c r="AE71" s="435" t="b">
        <v>0</v>
      </c>
      <c r="AF71" s="135">
        <v>21</v>
      </c>
      <c r="AG71" s="135" t="str">
        <f t="shared" si="0"/>
        <v/>
      </c>
      <c r="AH71" s="135"/>
    </row>
    <row r="72" spans="1:63" ht="15" customHeight="1" x14ac:dyDescent="0.2">
      <c r="A72" s="144" t="s">
        <v>25</v>
      </c>
      <c r="B72" s="145" t="s">
        <v>410</v>
      </c>
      <c r="C72" s="146"/>
      <c r="D72" s="142"/>
      <c r="E72" s="142"/>
      <c r="F72" s="142"/>
      <c r="G72" s="142"/>
      <c r="H72" s="142"/>
      <c r="I72" s="142"/>
      <c r="J72" s="142"/>
      <c r="K72" s="142"/>
      <c r="L72" s="142"/>
      <c r="M72" s="142"/>
      <c r="N72" s="142"/>
      <c r="O72" s="142"/>
      <c r="P72" s="142"/>
      <c r="Q72" s="142"/>
      <c r="R72" s="142"/>
      <c r="S72" s="142"/>
      <c r="T72" s="142"/>
      <c r="U72" s="142"/>
      <c r="V72" s="142"/>
      <c r="W72" s="142"/>
      <c r="X72" s="142"/>
      <c r="Y72" s="142"/>
      <c r="Z72" s="436"/>
      <c r="AA72" s="143"/>
      <c r="AB72" s="437"/>
      <c r="AC72" s="438"/>
      <c r="AE72" s="435" t="b">
        <v>0</v>
      </c>
      <c r="AF72" s="135">
        <v>23</v>
      </c>
      <c r="AG72" s="135" t="str">
        <f t="shared" si="0"/>
        <v/>
      </c>
      <c r="AH72" s="135"/>
    </row>
    <row r="73" spans="1:63" ht="16.5" x14ac:dyDescent="0.2">
      <c r="A73" s="144" t="s">
        <v>26</v>
      </c>
      <c r="B73" s="145" t="s">
        <v>78</v>
      </c>
      <c r="C73" s="146"/>
      <c r="D73" s="142"/>
      <c r="E73" s="142"/>
      <c r="F73" s="142"/>
      <c r="G73" s="142"/>
      <c r="H73" s="142"/>
      <c r="I73" s="142"/>
      <c r="J73" s="142"/>
      <c r="K73" s="142"/>
      <c r="L73" s="142"/>
      <c r="M73" s="142"/>
      <c r="N73" s="142"/>
      <c r="O73" s="142"/>
      <c r="P73" s="142"/>
      <c r="Q73" s="142"/>
      <c r="R73" s="142"/>
      <c r="S73" s="142"/>
      <c r="T73" s="142"/>
      <c r="U73" s="142"/>
      <c r="V73" s="142"/>
      <c r="W73" s="142"/>
      <c r="X73" s="142"/>
      <c r="Y73" s="142"/>
      <c r="Z73" s="436"/>
      <c r="AA73" s="143"/>
      <c r="AB73" s="437"/>
      <c r="AC73" s="438"/>
      <c r="AE73" s="435" t="b">
        <v>0</v>
      </c>
      <c r="AF73" s="135">
        <v>24</v>
      </c>
      <c r="AG73" s="135" t="str">
        <f t="shared" si="0"/>
        <v/>
      </c>
      <c r="AH73" s="135"/>
    </row>
    <row r="74" spans="1:63" x14ac:dyDescent="0.2">
      <c r="A74" s="674" t="s">
        <v>438</v>
      </c>
      <c r="B74" s="674"/>
      <c r="C74" s="674"/>
      <c r="D74" s="674"/>
      <c r="E74" s="674"/>
      <c r="F74" s="674"/>
      <c r="G74" s="674"/>
      <c r="H74" s="674"/>
      <c r="I74" s="674"/>
      <c r="J74" s="674"/>
      <c r="K74" s="674"/>
      <c r="L74" s="674"/>
      <c r="M74" s="674"/>
      <c r="N74" s="674"/>
      <c r="O74" s="674"/>
      <c r="P74" s="674"/>
      <c r="Q74" s="674"/>
      <c r="R74" s="674"/>
      <c r="S74" s="674"/>
      <c r="T74" s="674"/>
      <c r="U74" s="674"/>
      <c r="V74" s="674"/>
      <c r="W74" s="674"/>
      <c r="X74" s="674"/>
      <c r="Y74" s="674"/>
      <c r="Z74" s="674"/>
      <c r="AA74" s="674"/>
      <c r="AB74" s="674"/>
      <c r="AC74" s="674"/>
      <c r="AE74" s="439"/>
      <c r="AF74" s="136"/>
      <c r="AG74" s="136"/>
      <c r="AH74" s="136"/>
    </row>
    <row r="75" spans="1:63" ht="15" x14ac:dyDescent="0.25">
      <c r="A75" s="670" t="s">
        <v>19</v>
      </c>
      <c r="B75" s="670"/>
      <c r="C75" s="670"/>
      <c r="D75" s="670"/>
      <c r="E75" s="670"/>
      <c r="F75" s="670"/>
      <c r="G75" s="670"/>
      <c r="H75" s="670"/>
      <c r="I75" s="670"/>
      <c r="J75" s="670"/>
      <c r="K75" s="670"/>
      <c r="L75" s="670"/>
      <c r="M75" s="670"/>
      <c r="N75" s="670"/>
      <c r="O75" s="670"/>
      <c r="P75" s="670"/>
      <c r="Q75" s="670"/>
      <c r="R75" s="670"/>
      <c r="S75" s="670"/>
      <c r="T75" s="670"/>
      <c r="U75" s="670"/>
      <c r="V75" s="670"/>
      <c r="W75" s="670"/>
      <c r="X75" s="670"/>
      <c r="Y75" s="670"/>
      <c r="Z75" s="670"/>
      <c r="AA75" s="670"/>
      <c r="AB75" s="670"/>
      <c r="AC75" s="670"/>
    </row>
    <row r="76" spans="1:63" ht="42.75" x14ac:dyDescent="0.2">
      <c r="A76" s="455" t="s">
        <v>342</v>
      </c>
      <c r="B76" s="456"/>
      <c r="C76" s="456"/>
      <c r="D76" s="456"/>
      <c r="E76" s="456"/>
      <c r="F76" s="456"/>
      <c r="G76" s="456"/>
      <c r="H76" s="456"/>
      <c r="I76" s="456"/>
      <c r="J76" s="456"/>
      <c r="K76" s="456"/>
      <c r="L76" s="456"/>
      <c r="M76" s="456"/>
      <c r="N76" s="456"/>
      <c r="O76" s="456"/>
      <c r="P76" s="456"/>
      <c r="Q76" s="456"/>
      <c r="R76" s="456"/>
      <c r="S76" s="456"/>
      <c r="T76" s="456"/>
      <c r="U76" s="456"/>
      <c r="V76" s="456"/>
      <c r="W76" s="456"/>
      <c r="X76" s="456"/>
      <c r="Y76" s="456"/>
      <c r="Z76" s="456"/>
      <c r="AA76" s="456"/>
      <c r="AB76" s="456"/>
      <c r="AC76" s="457"/>
      <c r="AT76" s="335" t="str">
        <f>A76</f>
        <v xml:space="preserve">
</v>
      </c>
    </row>
    <row r="77" spans="1:63" ht="109.5" customHeight="1" x14ac:dyDescent="0.2">
      <c r="A77" s="128"/>
      <c r="B77" s="128"/>
      <c r="C77" s="128"/>
      <c r="D77" s="128"/>
      <c r="E77" s="128"/>
      <c r="F77" s="128"/>
      <c r="G77" s="136"/>
      <c r="H77" s="136"/>
      <c r="I77" s="136"/>
      <c r="J77" s="136"/>
      <c r="K77" s="136"/>
      <c r="L77" s="136"/>
      <c r="M77" s="136"/>
      <c r="N77" s="136"/>
      <c r="O77" s="136"/>
      <c r="P77" s="136"/>
      <c r="Q77" s="136"/>
    </row>
    <row r="78" spans="1:63" ht="24.75" customHeight="1" x14ac:dyDescent="0.2">
      <c r="A78" s="643" t="s">
        <v>413</v>
      </c>
      <c r="B78" s="643"/>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BK78" s="348"/>
    </row>
    <row r="79" spans="1:63" ht="27.6" customHeight="1" x14ac:dyDescent="0.2">
      <c r="A79" s="643" t="s">
        <v>417</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BK79" s="372"/>
    </row>
    <row r="80" spans="1:63" hidden="1" x14ac:dyDescent="0.2">
      <c r="BK80" s="400"/>
    </row>
    <row r="81" spans="1:89" ht="57.6" hidden="1" customHeight="1" x14ac:dyDescent="0.25">
      <c r="A81" s="613"/>
      <c r="B81" s="613"/>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BK81" s="348"/>
    </row>
    <row r="82" spans="1:89" hidden="1" x14ac:dyDescent="0.2"/>
    <row r="83" spans="1:89" ht="16.350000000000001" hidden="1" customHeight="1" x14ac:dyDescent="0.2">
      <c r="A83" s="140"/>
      <c r="B83" s="473"/>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5"/>
      <c r="AC83" s="147"/>
      <c r="AD83" s="6">
        <v>0</v>
      </c>
    </row>
    <row r="84" spans="1:89" ht="16.350000000000001" hidden="1" customHeight="1" x14ac:dyDescent="0.2">
      <c r="A84" s="140"/>
      <c r="B84" s="473"/>
      <c r="C84" s="474"/>
      <c r="D84" s="474"/>
      <c r="E84" s="474"/>
      <c r="F84" s="474"/>
      <c r="G84" s="474"/>
      <c r="H84" s="474"/>
      <c r="I84" s="474"/>
      <c r="J84" s="474"/>
      <c r="K84" s="474"/>
      <c r="L84" s="474"/>
      <c r="M84" s="474"/>
      <c r="N84" s="474"/>
      <c r="O84" s="474"/>
      <c r="P84" s="474"/>
      <c r="Q84" s="474"/>
      <c r="R84" s="474"/>
      <c r="S84" s="474"/>
      <c r="T84" s="474"/>
      <c r="U84" s="474"/>
      <c r="V84" s="474"/>
      <c r="W84" s="474"/>
      <c r="X84" s="474"/>
      <c r="Y84" s="474"/>
      <c r="Z84" s="474"/>
      <c r="AA84" s="474"/>
      <c r="AB84" s="475"/>
      <c r="AC84" s="147"/>
      <c r="BK84" s="348"/>
    </row>
    <row r="85" spans="1:89" ht="16.350000000000001" hidden="1" customHeight="1" x14ac:dyDescent="0.2">
      <c r="A85" s="140"/>
      <c r="B85" s="473"/>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5"/>
      <c r="AC85" s="147"/>
      <c r="BK85" s="401"/>
    </row>
    <row r="86" spans="1:89" ht="16.350000000000001" hidden="1" customHeight="1" x14ac:dyDescent="0.2">
      <c r="A86" s="140"/>
      <c r="B86" s="473"/>
      <c r="C86" s="474"/>
      <c r="D86" s="474"/>
      <c r="E86" s="474"/>
      <c r="F86" s="474"/>
      <c r="G86" s="474"/>
      <c r="H86" s="474"/>
      <c r="I86" s="474"/>
      <c r="J86" s="474"/>
      <c r="K86" s="474"/>
      <c r="L86" s="474"/>
      <c r="M86" s="474"/>
      <c r="N86" s="474"/>
      <c r="O86" s="474"/>
      <c r="P86" s="474"/>
      <c r="Q86" s="474"/>
      <c r="R86" s="474"/>
      <c r="S86" s="474"/>
      <c r="T86" s="474"/>
      <c r="U86" s="474"/>
      <c r="V86" s="474"/>
      <c r="W86" s="474"/>
      <c r="X86" s="474"/>
      <c r="Y86" s="474"/>
      <c r="Z86" s="474"/>
      <c r="AA86" s="474"/>
      <c r="AB86" s="475"/>
      <c r="AC86" s="147"/>
      <c r="BK86" s="724"/>
      <c r="BL86" s="466"/>
      <c r="BM86" s="466"/>
      <c r="BN86" s="466"/>
      <c r="BO86" s="466"/>
      <c r="BP86" s="466"/>
      <c r="BQ86" s="466"/>
      <c r="BR86" s="466"/>
      <c r="BS86" s="466"/>
      <c r="BT86" s="466"/>
      <c r="BU86" s="466"/>
      <c r="BV86" s="466"/>
      <c r="BW86" s="466"/>
      <c r="BX86" s="466"/>
      <c r="BY86" s="466"/>
      <c r="BZ86" s="466"/>
      <c r="CA86" s="466"/>
      <c r="CB86" s="466"/>
      <c r="CC86" s="466"/>
      <c r="CD86" s="466"/>
      <c r="CE86" s="466"/>
      <c r="CF86" s="466"/>
      <c r="CG86" s="466"/>
      <c r="CH86" s="466"/>
      <c r="CI86" s="466"/>
      <c r="CJ86" s="466"/>
      <c r="CK86" s="466"/>
    </row>
    <row r="87" spans="1:89" ht="16.350000000000001" hidden="1" customHeight="1" x14ac:dyDescent="0.2">
      <c r="A87" s="140"/>
      <c r="B87" s="473"/>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5"/>
      <c r="AC87" s="147"/>
    </row>
    <row r="88" spans="1:89" ht="16.350000000000001" hidden="1" customHeight="1" x14ac:dyDescent="0.2">
      <c r="A88" s="140"/>
      <c r="B88" s="473"/>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5"/>
      <c r="AC88" s="147"/>
    </row>
    <row r="89" spans="1:89" ht="16.350000000000001" hidden="1" customHeight="1" x14ac:dyDescent="0.2">
      <c r="A89" s="140"/>
      <c r="B89" s="473"/>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5"/>
      <c r="AC89" s="147"/>
    </row>
    <row r="90" spans="1:89" ht="16.350000000000001" hidden="1" customHeight="1" x14ac:dyDescent="0.2">
      <c r="A90" s="140"/>
      <c r="B90" s="473"/>
      <c r="C90" s="474"/>
      <c r="D90" s="474"/>
      <c r="E90" s="474"/>
      <c r="F90" s="474"/>
      <c r="G90" s="474"/>
      <c r="H90" s="474"/>
      <c r="I90" s="474"/>
      <c r="J90" s="474"/>
      <c r="K90" s="474"/>
      <c r="L90" s="474"/>
      <c r="M90" s="474"/>
      <c r="N90" s="474"/>
      <c r="O90" s="474"/>
      <c r="P90" s="474"/>
      <c r="Q90" s="474"/>
      <c r="R90" s="474"/>
      <c r="S90" s="474"/>
      <c r="T90" s="474"/>
      <c r="U90" s="474"/>
      <c r="V90" s="474"/>
      <c r="W90" s="474"/>
      <c r="X90" s="474"/>
      <c r="Y90" s="474"/>
      <c r="Z90" s="474"/>
      <c r="AA90" s="474"/>
      <c r="AB90" s="475"/>
      <c r="AC90" s="147"/>
    </row>
    <row r="91" spans="1:89" ht="15" hidden="1" x14ac:dyDescent="0.2">
      <c r="A91" s="140"/>
      <c r="B91" s="473"/>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475"/>
      <c r="AC91" s="147"/>
    </row>
    <row r="92" spans="1:89" ht="16.350000000000001" hidden="1" customHeight="1" x14ac:dyDescent="0.2">
      <c r="A92" s="140"/>
      <c r="B92" s="473"/>
      <c r="C92" s="474"/>
      <c r="D92" s="474"/>
      <c r="E92" s="474"/>
      <c r="F92" s="474"/>
      <c r="G92" s="474"/>
      <c r="H92" s="474"/>
      <c r="I92" s="474"/>
      <c r="J92" s="474"/>
      <c r="K92" s="474"/>
      <c r="L92" s="474"/>
      <c r="M92" s="474"/>
      <c r="N92" s="474"/>
      <c r="O92" s="474"/>
      <c r="P92" s="474"/>
      <c r="Q92" s="474"/>
      <c r="R92" s="474"/>
      <c r="S92" s="474"/>
      <c r="T92" s="474"/>
      <c r="U92" s="474"/>
      <c r="V92" s="474"/>
      <c r="W92" s="474"/>
      <c r="X92" s="474"/>
      <c r="Y92" s="474"/>
      <c r="Z92" s="474"/>
      <c r="AA92" s="474"/>
      <c r="AB92" s="475"/>
      <c r="AC92" s="147"/>
    </row>
    <row r="93" spans="1:89" ht="15" hidden="1" customHeight="1" x14ac:dyDescent="0.2">
      <c r="A93" s="140"/>
      <c r="B93" s="473"/>
      <c r="C93" s="474"/>
      <c r="D93" s="474"/>
      <c r="E93" s="474"/>
      <c r="F93" s="474"/>
      <c r="G93" s="474"/>
      <c r="H93" s="474"/>
      <c r="I93" s="474"/>
      <c r="J93" s="474"/>
      <c r="K93" s="474"/>
      <c r="L93" s="474"/>
      <c r="M93" s="474"/>
      <c r="N93" s="474"/>
      <c r="O93" s="474"/>
      <c r="P93" s="474"/>
      <c r="Q93" s="474"/>
      <c r="R93" s="474"/>
      <c r="S93" s="474"/>
      <c r="T93" s="474"/>
      <c r="U93" s="474"/>
      <c r="V93" s="474"/>
      <c r="W93" s="474"/>
      <c r="X93" s="474"/>
      <c r="Y93" s="474"/>
      <c r="Z93" s="474"/>
      <c r="AA93" s="474"/>
      <c r="AB93" s="475"/>
      <c r="AC93" s="147"/>
    </row>
    <row r="94" spans="1:89" ht="16.350000000000001" hidden="1" customHeight="1" x14ac:dyDescent="0.2">
      <c r="A94" s="140"/>
      <c r="B94" s="473"/>
      <c r="C94" s="474"/>
      <c r="D94" s="474"/>
      <c r="E94" s="474"/>
      <c r="F94" s="474"/>
      <c r="G94" s="474"/>
      <c r="H94" s="474"/>
      <c r="I94" s="474"/>
      <c r="J94" s="474"/>
      <c r="K94" s="474"/>
      <c r="L94" s="474"/>
      <c r="M94" s="474"/>
      <c r="N94" s="474"/>
      <c r="O94" s="474"/>
      <c r="P94" s="474"/>
      <c r="Q94" s="474"/>
      <c r="R94" s="474"/>
      <c r="S94" s="474"/>
      <c r="T94" s="474"/>
      <c r="U94" s="474"/>
      <c r="V94" s="474"/>
      <c r="W94" s="474"/>
      <c r="X94" s="474"/>
      <c r="Y94" s="474"/>
      <c r="Z94" s="474"/>
      <c r="AA94" s="474"/>
      <c r="AB94" s="475"/>
      <c r="AC94" s="147"/>
    </row>
    <row r="95" spans="1:89" ht="15" hidden="1" x14ac:dyDescent="0.2">
      <c r="A95" s="140"/>
      <c r="B95" s="473"/>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5"/>
      <c r="AC95" s="147"/>
    </row>
    <row r="96" spans="1:89" ht="16.350000000000001" hidden="1" customHeight="1" x14ac:dyDescent="0.2">
      <c r="A96" s="140"/>
      <c r="B96" s="473"/>
      <c r="C96" s="474"/>
      <c r="D96" s="474"/>
      <c r="E96" s="474"/>
      <c r="F96" s="474"/>
      <c r="G96" s="474"/>
      <c r="H96" s="474"/>
      <c r="I96" s="474"/>
      <c r="J96" s="474"/>
      <c r="K96" s="474"/>
      <c r="L96" s="474"/>
      <c r="M96" s="474"/>
      <c r="N96" s="474"/>
      <c r="O96" s="474"/>
      <c r="P96" s="474"/>
      <c r="Q96" s="474"/>
      <c r="R96" s="474"/>
      <c r="S96" s="474"/>
      <c r="T96" s="474"/>
      <c r="U96" s="474"/>
      <c r="V96" s="474"/>
      <c r="W96" s="474"/>
      <c r="X96" s="474"/>
      <c r="Y96" s="474"/>
      <c r="Z96" s="474"/>
      <c r="AA96" s="474"/>
      <c r="AB96" s="475"/>
      <c r="AC96" s="147"/>
    </row>
    <row r="97" spans="1:63" ht="16.350000000000001" hidden="1" customHeight="1" x14ac:dyDescent="0.2">
      <c r="A97" s="140"/>
      <c r="B97" s="473"/>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5"/>
      <c r="AC97" s="147"/>
    </row>
    <row r="98" spans="1:63" ht="16.350000000000001" hidden="1" customHeight="1" x14ac:dyDescent="0.2">
      <c r="A98" s="140"/>
      <c r="B98" s="473"/>
      <c r="C98" s="474"/>
      <c r="D98" s="474"/>
      <c r="E98" s="474"/>
      <c r="F98" s="474"/>
      <c r="G98" s="474"/>
      <c r="H98" s="474"/>
      <c r="I98" s="474"/>
      <c r="J98" s="474"/>
      <c r="K98" s="474"/>
      <c r="L98" s="474"/>
      <c r="M98" s="474"/>
      <c r="N98" s="474"/>
      <c r="O98" s="474"/>
      <c r="P98" s="474"/>
      <c r="Q98" s="474"/>
      <c r="R98" s="474"/>
      <c r="S98" s="474"/>
      <c r="T98" s="474"/>
      <c r="U98" s="474"/>
      <c r="V98" s="474"/>
      <c r="W98" s="474"/>
      <c r="X98" s="474"/>
      <c r="Y98" s="474"/>
      <c r="Z98" s="474"/>
      <c r="AA98" s="474"/>
      <c r="AB98" s="475"/>
      <c r="AC98" s="147"/>
    </row>
    <row r="99" spans="1:63" ht="16.350000000000001" hidden="1" customHeight="1" x14ac:dyDescent="0.2">
      <c r="A99" s="140"/>
      <c r="B99" s="473"/>
      <c r="C99" s="474"/>
      <c r="D99" s="474"/>
      <c r="E99" s="474"/>
      <c r="F99" s="474"/>
      <c r="G99" s="474"/>
      <c r="H99" s="474"/>
      <c r="I99" s="474"/>
      <c r="J99" s="474"/>
      <c r="K99" s="474"/>
      <c r="L99" s="474"/>
      <c r="M99" s="474"/>
      <c r="N99" s="474"/>
      <c r="O99" s="474"/>
      <c r="P99" s="474"/>
      <c r="Q99" s="474"/>
      <c r="R99" s="474"/>
      <c r="S99" s="474"/>
      <c r="T99" s="474"/>
      <c r="U99" s="474"/>
      <c r="V99" s="474"/>
      <c r="W99" s="474"/>
      <c r="X99" s="474"/>
      <c r="Y99" s="474"/>
      <c r="Z99" s="474"/>
      <c r="AA99" s="474"/>
      <c r="AB99" s="475"/>
      <c r="AC99" s="147"/>
    </row>
    <row r="100" spans="1:63" ht="16.350000000000001" hidden="1" customHeight="1" x14ac:dyDescent="0.2">
      <c r="A100" s="140"/>
      <c r="B100" s="473"/>
      <c r="C100" s="474"/>
      <c r="D100" s="474"/>
      <c r="E100" s="474"/>
      <c r="F100" s="474"/>
      <c r="G100" s="474"/>
      <c r="H100" s="474"/>
      <c r="I100" s="474"/>
      <c r="J100" s="474"/>
      <c r="K100" s="474"/>
      <c r="L100" s="474"/>
      <c r="M100" s="474"/>
      <c r="N100" s="474"/>
      <c r="O100" s="474"/>
      <c r="P100" s="474"/>
      <c r="Q100" s="474"/>
      <c r="R100" s="474"/>
      <c r="S100" s="474"/>
      <c r="T100" s="474"/>
      <c r="U100" s="474"/>
      <c r="V100" s="474"/>
      <c r="W100" s="474"/>
      <c r="X100" s="474"/>
      <c r="Y100" s="474"/>
      <c r="Z100" s="474"/>
      <c r="AA100" s="474"/>
      <c r="AB100" s="475"/>
      <c r="AC100" s="147"/>
    </row>
    <row r="101" spans="1:63" ht="16.350000000000001" hidden="1" customHeight="1" x14ac:dyDescent="0.2">
      <c r="A101" s="140"/>
      <c r="B101" s="473"/>
      <c r="C101" s="474"/>
      <c r="D101" s="474"/>
      <c r="E101" s="474"/>
      <c r="F101" s="474"/>
      <c r="G101" s="474"/>
      <c r="H101" s="474"/>
      <c r="I101" s="474"/>
      <c r="J101" s="474"/>
      <c r="K101" s="474"/>
      <c r="L101" s="474"/>
      <c r="M101" s="474"/>
      <c r="N101" s="474"/>
      <c r="O101" s="474"/>
      <c r="P101" s="474"/>
      <c r="Q101" s="474"/>
      <c r="R101" s="474"/>
      <c r="S101" s="474"/>
      <c r="T101" s="474"/>
      <c r="U101" s="474"/>
      <c r="V101" s="474"/>
      <c r="W101" s="474"/>
      <c r="X101" s="474"/>
      <c r="Y101" s="474"/>
      <c r="Z101" s="474"/>
      <c r="AA101" s="474"/>
      <c r="AB101" s="475"/>
      <c r="AC101" s="147"/>
    </row>
    <row r="102" spans="1:63" ht="16.350000000000001" hidden="1" customHeight="1" x14ac:dyDescent="0.2">
      <c r="A102" s="140"/>
      <c r="B102" s="473"/>
      <c r="C102" s="474"/>
      <c r="D102" s="474"/>
      <c r="E102" s="474"/>
      <c r="F102" s="474"/>
      <c r="G102" s="474"/>
      <c r="H102" s="474"/>
      <c r="I102" s="474"/>
      <c r="J102" s="474"/>
      <c r="K102" s="474"/>
      <c r="L102" s="474"/>
      <c r="M102" s="474"/>
      <c r="N102" s="474"/>
      <c r="O102" s="474"/>
      <c r="P102" s="474"/>
      <c r="Q102" s="474"/>
      <c r="R102" s="474"/>
      <c r="S102" s="474"/>
      <c r="T102" s="474"/>
      <c r="U102" s="474"/>
      <c r="V102" s="474"/>
      <c r="W102" s="474"/>
      <c r="X102" s="474"/>
      <c r="Y102" s="474"/>
      <c r="Z102" s="474"/>
      <c r="AA102" s="474"/>
      <c r="AB102" s="475"/>
      <c r="AC102" s="147"/>
    </row>
    <row r="103" spans="1:63" ht="16.350000000000001" hidden="1" customHeight="1" x14ac:dyDescent="0.2">
      <c r="A103" s="140"/>
      <c r="B103" s="473"/>
      <c r="C103" s="474"/>
      <c r="D103" s="474"/>
      <c r="E103" s="474"/>
      <c r="F103" s="474"/>
      <c r="G103" s="474"/>
      <c r="H103" s="474"/>
      <c r="I103" s="474"/>
      <c r="J103" s="474"/>
      <c r="K103" s="474"/>
      <c r="L103" s="474"/>
      <c r="M103" s="474"/>
      <c r="N103" s="474"/>
      <c r="O103" s="474"/>
      <c r="P103" s="474"/>
      <c r="Q103" s="474"/>
      <c r="R103" s="474"/>
      <c r="S103" s="474"/>
      <c r="T103" s="474"/>
      <c r="U103" s="474"/>
      <c r="V103" s="474"/>
      <c r="W103" s="474"/>
      <c r="X103" s="474"/>
      <c r="Y103" s="474"/>
      <c r="Z103" s="474"/>
      <c r="AA103" s="474"/>
      <c r="AB103" s="475"/>
      <c r="AC103" s="147"/>
    </row>
    <row r="104" spans="1:63" ht="16.350000000000001" hidden="1" customHeight="1" x14ac:dyDescent="0.2">
      <c r="A104" s="140"/>
      <c r="B104" s="473"/>
      <c r="C104" s="474"/>
      <c r="D104" s="474"/>
      <c r="E104" s="474"/>
      <c r="F104" s="474"/>
      <c r="G104" s="474"/>
      <c r="H104" s="474"/>
      <c r="I104" s="474"/>
      <c r="J104" s="474"/>
      <c r="K104" s="474"/>
      <c r="L104" s="474"/>
      <c r="M104" s="474"/>
      <c r="N104" s="474"/>
      <c r="O104" s="474"/>
      <c r="P104" s="474"/>
      <c r="Q104" s="474"/>
      <c r="R104" s="474"/>
      <c r="S104" s="474"/>
      <c r="T104" s="474"/>
      <c r="U104" s="474"/>
      <c r="V104" s="474"/>
      <c r="W104" s="474"/>
      <c r="X104" s="474"/>
      <c r="Y104" s="474"/>
      <c r="Z104" s="474"/>
      <c r="AA104" s="474"/>
      <c r="AB104" s="475"/>
      <c r="AC104" s="147"/>
    </row>
    <row r="105" spans="1:63" ht="16.350000000000001" hidden="1" customHeight="1" x14ac:dyDescent="0.2">
      <c r="A105" s="140"/>
      <c r="B105" s="473"/>
      <c r="C105" s="474"/>
      <c r="D105" s="474"/>
      <c r="E105" s="474"/>
      <c r="F105" s="474"/>
      <c r="G105" s="474"/>
      <c r="H105" s="474"/>
      <c r="I105" s="474"/>
      <c r="J105" s="474"/>
      <c r="K105" s="474"/>
      <c r="L105" s="474"/>
      <c r="M105" s="474"/>
      <c r="N105" s="474"/>
      <c r="O105" s="474"/>
      <c r="P105" s="474"/>
      <c r="Q105" s="474"/>
      <c r="R105" s="474"/>
      <c r="S105" s="474"/>
      <c r="T105" s="474"/>
      <c r="U105" s="474"/>
      <c r="V105" s="474"/>
      <c r="W105" s="474"/>
      <c r="X105" s="474"/>
      <c r="Y105" s="474"/>
      <c r="Z105" s="474"/>
      <c r="AA105" s="474"/>
      <c r="AB105" s="475"/>
      <c r="AC105" s="147"/>
    </row>
    <row r="106" spans="1:63" ht="16.350000000000001" hidden="1" customHeight="1" x14ac:dyDescent="0.2">
      <c r="A106" s="140"/>
      <c r="B106" s="473"/>
      <c r="C106" s="474"/>
      <c r="D106" s="474"/>
      <c r="E106" s="474"/>
      <c r="F106" s="474"/>
      <c r="G106" s="474"/>
      <c r="H106" s="474"/>
      <c r="I106" s="474"/>
      <c r="J106" s="474"/>
      <c r="K106" s="474"/>
      <c r="L106" s="474"/>
      <c r="M106" s="474"/>
      <c r="N106" s="474"/>
      <c r="O106" s="474"/>
      <c r="P106" s="474"/>
      <c r="Q106" s="474"/>
      <c r="R106" s="474"/>
      <c r="S106" s="474"/>
      <c r="T106" s="474"/>
      <c r="U106" s="474"/>
      <c r="V106" s="474"/>
      <c r="W106" s="474"/>
      <c r="X106" s="474"/>
      <c r="Y106" s="474"/>
      <c r="Z106" s="474"/>
      <c r="AA106" s="474"/>
      <c r="AB106" s="475"/>
      <c r="AC106" s="147"/>
    </row>
    <row r="107" spans="1:63" ht="15" hidden="1" customHeight="1" x14ac:dyDescent="0.2">
      <c r="A107" s="140"/>
      <c r="B107" s="473"/>
      <c r="C107" s="474"/>
      <c r="D107" s="474"/>
      <c r="E107" s="474"/>
      <c r="F107" s="474"/>
      <c r="G107" s="474"/>
      <c r="H107" s="474"/>
      <c r="I107" s="474"/>
      <c r="J107" s="474"/>
      <c r="K107" s="474"/>
      <c r="L107" s="474"/>
      <c r="M107" s="474"/>
      <c r="N107" s="474"/>
      <c r="O107" s="474"/>
      <c r="P107" s="474"/>
      <c r="Q107" s="474"/>
      <c r="R107" s="474"/>
      <c r="S107" s="474"/>
      <c r="T107" s="474"/>
      <c r="U107" s="474"/>
      <c r="V107" s="474"/>
      <c r="W107" s="474"/>
      <c r="X107" s="474"/>
      <c r="Y107" s="474"/>
      <c r="Z107" s="474"/>
      <c r="AA107" s="474"/>
      <c r="AB107" s="475"/>
      <c r="AC107" s="147"/>
    </row>
    <row r="108" spans="1:63" ht="15" hidden="1" customHeight="1" x14ac:dyDescent="0.2">
      <c r="A108" s="140"/>
      <c r="B108" s="476"/>
      <c r="C108" s="474"/>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147"/>
    </row>
    <row r="109" spans="1:63" hidden="1" x14ac:dyDescent="0.2">
      <c r="B109" s="466"/>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466"/>
    </row>
    <row r="110" spans="1:63" ht="6" customHeight="1" x14ac:dyDescent="0.2"/>
    <row r="111" spans="1:63" ht="30" customHeight="1" x14ac:dyDescent="0.25">
      <c r="A111" s="148"/>
      <c r="B111" s="148"/>
      <c r="C111" s="148"/>
      <c r="D111" s="148"/>
      <c r="E111" s="148"/>
      <c r="F111" s="148"/>
      <c r="G111" s="148"/>
      <c r="H111" s="369"/>
      <c r="I111" s="369"/>
      <c r="J111" s="369"/>
      <c r="K111" s="369"/>
      <c r="L111" s="369"/>
      <c r="M111" s="369"/>
      <c r="N111" s="369"/>
      <c r="O111" s="369"/>
      <c r="P111" s="369"/>
      <c r="Q111" s="369"/>
      <c r="R111" s="369"/>
      <c r="S111" s="369"/>
      <c r="T111" s="369"/>
      <c r="U111" s="369"/>
      <c r="V111" s="369"/>
      <c r="W111" s="369"/>
      <c r="X111" s="369"/>
      <c r="Y111" s="369"/>
      <c r="Z111" s="369"/>
      <c r="AA111" s="458" t="s">
        <v>79</v>
      </c>
      <c r="AB111" s="458"/>
      <c r="AC111" s="458"/>
    </row>
    <row r="112" spans="1:63" ht="46.5" customHeight="1" x14ac:dyDescent="0.2">
      <c r="A112" s="459" t="s">
        <v>421</v>
      </c>
      <c r="B112" s="460"/>
      <c r="C112" s="460"/>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1"/>
      <c r="AA112" s="462"/>
      <c r="AB112" s="462"/>
      <c r="AC112" s="462"/>
      <c r="AD112" s="6">
        <v>4</v>
      </c>
      <c r="BK112" s="348"/>
    </row>
    <row r="113" spans="1:63" ht="15.75" customHeight="1" x14ac:dyDescent="0.2">
      <c r="A113" s="150"/>
      <c r="B113" s="148"/>
      <c r="C113" s="148"/>
      <c r="D113" s="148"/>
      <c r="E113" s="148"/>
      <c r="F113" s="148"/>
      <c r="G113" s="148"/>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BK113" s="401"/>
    </row>
    <row r="114" spans="1:63" ht="15" x14ac:dyDescent="0.2">
      <c r="A114" s="454" t="s">
        <v>274</v>
      </c>
      <c r="B114" s="454"/>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BK114" s="402"/>
    </row>
    <row r="115" spans="1:63" x14ac:dyDescent="0.2">
      <c r="A115" s="455"/>
      <c r="B115" s="456"/>
      <c r="C115" s="456"/>
      <c r="D115" s="456"/>
      <c r="E115" s="456"/>
      <c r="F115" s="456"/>
      <c r="G115" s="456"/>
      <c r="H115" s="456"/>
      <c r="I115" s="456"/>
      <c r="J115" s="456"/>
      <c r="K115" s="456"/>
      <c r="L115" s="456"/>
      <c r="M115" s="456"/>
      <c r="N115" s="456"/>
      <c r="O115" s="456"/>
      <c r="P115" s="456"/>
      <c r="Q115" s="456"/>
      <c r="R115" s="456"/>
      <c r="S115" s="456"/>
      <c r="T115" s="456"/>
      <c r="U115" s="456"/>
      <c r="V115" s="456"/>
      <c r="W115" s="456"/>
      <c r="X115" s="456"/>
      <c r="Y115" s="456"/>
      <c r="Z115" s="456"/>
      <c r="AA115" s="456"/>
      <c r="AB115" s="456"/>
      <c r="AC115" s="457"/>
      <c r="AT115" s="335">
        <f>A115</f>
        <v>0</v>
      </c>
    </row>
    <row r="116" spans="1:63" ht="15" hidden="1" x14ac:dyDescent="0.2">
      <c r="A116" s="148"/>
      <c r="B116" s="148"/>
      <c r="C116" s="148"/>
      <c r="D116" s="148"/>
      <c r="E116" s="148"/>
      <c r="F116" s="148"/>
      <c r="G116" s="148"/>
      <c r="H116" s="369"/>
      <c r="I116" s="369"/>
      <c r="J116" s="369"/>
      <c r="K116" s="369"/>
      <c r="L116" s="369"/>
      <c r="M116" s="369"/>
      <c r="N116" s="369"/>
      <c r="O116" s="369"/>
      <c r="P116" s="369"/>
      <c r="Q116" s="369"/>
      <c r="R116" s="369"/>
      <c r="S116" s="369"/>
      <c r="T116" s="369"/>
      <c r="U116" s="369"/>
      <c r="V116" s="369"/>
      <c r="W116" s="369"/>
      <c r="X116" s="369"/>
      <c r="Y116" s="369"/>
      <c r="Z116" s="369"/>
      <c r="AA116" s="369"/>
      <c r="AB116" s="369"/>
      <c r="AC116" s="369"/>
      <c r="AT116" s="335">
        <f>A116</f>
        <v>0</v>
      </c>
    </row>
    <row r="117" spans="1:63" hidden="1" x14ac:dyDescent="0.2">
      <c r="A117" s="478"/>
      <c r="B117" s="478"/>
      <c r="C117" s="478"/>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row>
    <row r="118" spans="1:63" ht="45.75" hidden="1" customHeight="1" x14ac:dyDescent="0.2">
      <c r="A118" s="445"/>
      <c r="B118" s="446"/>
      <c r="C118" s="446"/>
      <c r="D118" s="446"/>
      <c r="E118" s="446"/>
      <c r="F118" s="446"/>
      <c r="G118" s="446"/>
      <c r="H118" s="446"/>
      <c r="I118" s="446"/>
      <c r="J118" s="446"/>
      <c r="K118" s="446"/>
      <c r="L118" s="446"/>
      <c r="M118" s="446"/>
      <c r="N118" s="446"/>
      <c r="O118" s="446"/>
      <c r="P118" s="446"/>
      <c r="Q118" s="446"/>
      <c r="R118" s="446"/>
      <c r="S118" s="446"/>
      <c r="T118" s="446"/>
      <c r="U118" s="446"/>
      <c r="V118" s="446"/>
      <c r="W118" s="446"/>
      <c r="X118" s="446"/>
      <c r="Y118" s="446"/>
      <c r="Z118" s="446"/>
      <c r="AA118" s="446"/>
      <c r="AB118" s="446"/>
      <c r="AC118" s="446"/>
      <c r="BK118" s="348"/>
    </row>
    <row r="119" spans="1:63" ht="34.5" hidden="1" customHeight="1" x14ac:dyDescent="0.2">
      <c r="A119" s="445"/>
      <c r="B119" s="446"/>
      <c r="C119" s="446"/>
      <c r="D119" s="446"/>
      <c r="E119" s="446"/>
      <c r="F119" s="446"/>
      <c r="G119" s="446"/>
      <c r="H119" s="469"/>
      <c r="I119" s="469"/>
      <c r="J119" s="469"/>
      <c r="K119" s="469"/>
      <c r="L119" s="469"/>
      <c r="M119" s="469"/>
      <c r="N119" s="469"/>
      <c r="O119" s="469"/>
      <c r="P119" s="469"/>
      <c r="Q119" s="469"/>
      <c r="R119" s="469"/>
      <c r="S119" s="469"/>
      <c r="T119" s="469"/>
      <c r="U119" s="469"/>
      <c r="V119" s="469"/>
      <c r="W119" s="469"/>
      <c r="X119" s="469"/>
      <c r="Y119" s="469"/>
      <c r="Z119" s="469"/>
      <c r="AA119" s="469"/>
      <c r="AB119" s="469"/>
      <c r="AC119" s="469"/>
      <c r="BK119" s="348"/>
    </row>
    <row r="120" spans="1:63" hidden="1" x14ac:dyDescent="0.2">
      <c r="A120" s="445"/>
      <c r="B120" s="446"/>
      <c r="C120" s="446"/>
      <c r="D120" s="446"/>
      <c r="E120" s="446"/>
      <c r="F120" s="446"/>
      <c r="G120" s="446"/>
      <c r="H120" s="446"/>
      <c r="I120" s="446"/>
      <c r="J120" s="446"/>
      <c r="K120" s="446"/>
      <c r="L120" s="446"/>
      <c r="M120" s="446"/>
      <c r="N120" s="446"/>
      <c r="O120" s="446"/>
      <c r="P120" s="446"/>
      <c r="Q120" s="446"/>
      <c r="R120" s="446"/>
      <c r="S120" s="446"/>
      <c r="T120" s="446"/>
      <c r="U120" s="446"/>
      <c r="V120" s="446"/>
      <c r="W120" s="446"/>
      <c r="X120" s="446"/>
      <c r="Y120" s="446"/>
      <c r="Z120" s="446"/>
      <c r="AA120" s="446"/>
      <c r="AB120" s="446"/>
      <c r="AC120" s="446"/>
    </row>
    <row r="121" spans="1:63" ht="13.9" hidden="1" customHeight="1" x14ac:dyDescent="0.2">
      <c r="A121" s="648"/>
      <c r="B121" s="648"/>
      <c r="C121" s="648"/>
      <c r="D121" s="648"/>
      <c r="E121" s="648"/>
      <c r="F121" s="648"/>
      <c r="G121" s="648"/>
      <c r="H121" s="647"/>
      <c r="I121" s="647"/>
      <c r="J121" s="647"/>
      <c r="K121" s="647"/>
      <c r="L121" s="647"/>
      <c r="M121" s="647"/>
      <c r="N121" s="647"/>
      <c r="O121" s="647"/>
      <c r="P121" s="647"/>
      <c r="Q121" s="647"/>
      <c r="R121" s="647"/>
      <c r="S121" s="647"/>
      <c r="T121" s="647"/>
      <c r="U121" s="647"/>
      <c r="V121" s="647"/>
      <c r="W121" s="647"/>
      <c r="X121" s="647"/>
      <c r="Y121" s="647"/>
      <c r="Z121" s="647"/>
      <c r="AA121" s="647"/>
      <c r="AB121" s="647"/>
      <c r="AC121" s="647"/>
      <c r="BK121" s="402"/>
    </row>
    <row r="122" spans="1:63" ht="15" hidden="1" customHeight="1" x14ac:dyDescent="0.2">
      <c r="A122" s="148"/>
      <c r="B122" s="148"/>
      <c r="C122" s="148"/>
      <c r="D122" s="148"/>
      <c r="E122" s="148"/>
      <c r="F122" s="148"/>
      <c r="G122" s="148"/>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row>
    <row r="123" spans="1:63" ht="33" customHeight="1" x14ac:dyDescent="0.25">
      <c r="A123" s="148"/>
      <c r="B123" s="148"/>
      <c r="C123" s="148"/>
      <c r="D123" s="148"/>
      <c r="E123" s="148"/>
      <c r="F123" s="148"/>
      <c r="G123" s="148"/>
      <c r="H123" s="369"/>
      <c r="I123" s="369"/>
      <c r="J123" s="369"/>
      <c r="K123" s="369"/>
      <c r="L123" s="369"/>
      <c r="M123" s="369"/>
      <c r="N123" s="369"/>
      <c r="O123" s="369"/>
      <c r="P123" s="369"/>
      <c r="Q123" s="369"/>
      <c r="R123" s="369"/>
      <c r="S123" s="369"/>
      <c r="T123" s="369"/>
      <c r="U123" s="369"/>
      <c r="V123" s="369"/>
      <c r="W123" s="369"/>
      <c r="X123" s="369"/>
      <c r="Y123" s="369"/>
      <c r="Z123" s="369"/>
      <c r="AA123" s="458" t="s">
        <v>79</v>
      </c>
      <c r="AB123" s="458"/>
      <c r="AC123" s="458"/>
    </row>
    <row r="124" spans="1:63" ht="50.25" customHeight="1" x14ac:dyDescent="0.2">
      <c r="A124" s="459" t="s">
        <v>418</v>
      </c>
      <c r="B124" s="460"/>
      <c r="C124" s="460"/>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1"/>
      <c r="AA124" s="462"/>
      <c r="AB124" s="462"/>
      <c r="AC124" s="462"/>
    </row>
    <row r="125" spans="1:63" ht="15" customHeight="1" x14ac:dyDescent="0.2">
      <c r="A125" s="150"/>
      <c r="B125" s="148"/>
      <c r="C125" s="148"/>
      <c r="D125" s="148"/>
      <c r="E125" s="148"/>
      <c r="F125" s="148"/>
      <c r="G125" s="148"/>
      <c r="H125" s="369"/>
      <c r="I125" s="369"/>
      <c r="J125" s="369"/>
      <c r="K125" s="369"/>
      <c r="L125" s="369"/>
      <c r="M125" s="369"/>
      <c r="N125" s="369"/>
      <c r="O125" s="369"/>
      <c r="P125" s="369"/>
      <c r="Q125" s="369"/>
      <c r="R125" s="369"/>
      <c r="S125" s="369"/>
      <c r="T125" s="369"/>
      <c r="U125" s="369"/>
      <c r="V125" s="369"/>
      <c r="W125" s="369"/>
      <c r="X125" s="369"/>
      <c r="Y125" s="369"/>
      <c r="Z125" s="369"/>
      <c r="AA125" s="369"/>
      <c r="AB125" s="369"/>
      <c r="AC125" s="369"/>
    </row>
    <row r="126" spans="1:63" ht="15" customHeight="1" x14ac:dyDescent="0.2">
      <c r="A126" s="454" t="s">
        <v>274</v>
      </c>
      <c r="B126" s="454"/>
      <c r="C126" s="454"/>
      <c r="D126" s="454"/>
      <c r="E126" s="454"/>
      <c r="F126" s="454"/>
      <c r="G126" s="454"/>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row>
    <row r="127" spans="1:63" ht="28.5" x14ac:dyDescent="0.2">
      <c r="A127" s="455" t="s">
        <v>100</v>
      </c>
      <c r="B127" s="456"/>
      <c r="C127" s="456"/>
      <c r="D127" s="456"/>
      <c r="E127" s="456"/>
      <c r="F127" s="456"/>
      <c r="G127" s="456"/>
      <c r="H127" s="456"/>
      <c r="I127" s="456"/>
      <c r="J127" s="456"/>
      <c r="K127" s="456"/>
      <c r="L127" s="456"/>
      <c r="M127" s="456"/>
      <c r="N127" s="456"/>
      <c r="O127" s="456"/>
      <c r="P127" s="456"/>
      <c r="Q127" s="456"/>
      <c r="R127" s="456"/>
      <c r="S127" s="456"/>
      <c r="T127" s="456"/>
      <c r="U127" s="456"/>
      <c r="V127" s="456"/>
      <c r="W127" s="456"/>
      <c r="X127" s="456"/>
      <c r="Y127" s="456"/>
      <c r="Z127" s="456"/>
      <c r="AA127" s="456"/>
      <c r="AB127" s="456"/>
      <c r="AC127" s="457"/>
      <c r="AT127" s="335" t="str">
        <f>A127</f>
        <v xml:space="preserve">
</v>
      </c>
    </row>
    <row r="128" spans="1:63" ht="15" customHeight="1" x14ac:dyDescent="0.2">
      <c r="A128" s="148"/>
      <c r="B128" s="148"/>
      <c r="C128" s="148"/>
      <c r="D128" s="148"/>
      <c r="E128" s="148"/>
      <c r="F128" s="148"/>
      <c r="G128" s="148"/>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row>
    <row r="129" spans="1:63" ht="15" customHeight="1" x14ac:dyDescent="0.2">
      <c r="A129" s="447" t="s">
        <v>389</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row>
    <row r="130" spans="1:63" ht="79.5" customHeight="1" x14ac:dyDescent="0.2">
      <c r="A130" s="451" t="s">
        <v>419</v>
      </c>
      <c r="B130" s="452"/>
      <c r="C130" s="452"/>
      <c r="D130" s="452"/>
      <c r="E130" s="452"/>
      <c r="F130" s="452"/>
      <c r="G130" s="452"/>
      <c r="H130" s="449" t="s">
        <v>414</v>
      </c>
      <c r="I130" s="449"/>
      <c r="J130" s="449"/>
      <c r="K130" s="449"/>
      <c r="L130" s="449"/>
      <c r="M130" s="449"/>
      <c r="N130" s="449"/>
      <c r="O130" s="449"/>
      <c r="P130" s="449"/>
      <c r="Q130" s="449"/>
      <c r="R130" s="449"/>
      <c r="S130" s="449"/>
      <c r="T130" s="449"/>
      <c r="U130" s="449"/>
      <c r="V130" s="449"/>
      <c r="W130" s="449"/>
      <c r="X130" s="449"/>
      <c r="Y130" s="449"/>
      <c r="Z130" s="449"/>
      <c r="AA130" s="449"/>
      <c r="AB130" s="449"/>
      <c r="AC130" s="450"/>
    </row>
    <row r="131" spans="1:63" ht="35.25" customHeight="1" x14ac:dyDescent="0.2">
      <c r="A131" s="448"/>
      <c r="B131" s="470"/>
      <c r="C131" s="470"/>
      <c r="D131" s="470"/>
      <c r="E131" s="470"/>
      <c r="F131" s="470"/>
      <c r="G131" s="471"/>
      <c r="H131" s="472"/>
      <c r="I131" s="449"/>
      <c r="J131" s="449"/>
      <c r="K131" s="449"/>
      <c r="L131" s="449"/>
      <c r="M131" s="449"/>
      <c r="N131" s="449"/>
      <c r="O131" s="449"/>
      <c r="P131" s="449"/>
      <c r="Q131" s="449"/>
      <c r="R131" s="449"/>
      <c r="S131" s="449"/>
      <c r="T131" s="449"/>
      <c r="U131" s="449"/>
      <c r="V131" s="449"/>
      <c r="W131" s="449"/>
      <c r="X131" s="449"/>
      <c r="Y131" s="449"/>
      <c r="Z131" s="449"/>
      <c r="AA131" s="449"/>
      <c r="AB131" s="449"/>
      <c r="AC131" s="450"/>
    </row>
    <row r="132" spans="1:63" ht="15" customHeight="1" x14ac:dyDescent="0.2">
      <c r="A132" s="148"/>
      <c r="B132" s="148"/>
      <c r="C132" s="148"/>
      <c r="D132" s="148"/>
      <c r="E132" s="148"/>
      <c r="F132" s="148"/>
      <c r="G132" s="148"/>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row>
    <row r="133" spans="1:63" ht="15" hidden="1" customHeight="1" x14ac:dyDescent="0.2">
      <c r="A133" s="148"/>
      <c r="B133" s="148"/>
      <c r="C133" s="148"/>
      <c r="D133" s="148"/>
      <c r="E133" s="148"/>
      <c r="F133" s="148"/>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row>
    <row r="134" spans="1:63" ht="15" hidden="1" x14ac:dyDescent="0.2">
      <c r="A134" s="464"/>
      <c r="B134" s="464"/>
      <c r="C134" s="464"/>
      <c r="D134" s="464"/>
      <c r="E134" s="464"/>
      <c r="F134" s="464"/>
      <c r="G134" s="464"/>
      <c r="H134" s="464"/>
      <c r="I134" s="464"/>
      <c r="J134" s="464"/>
      <c r="K134" s="464"/>
      <c r="L134" s="464"/>
      <c r="M134" s="464"/>
      <c r="N134" s="464"/>
      <c r="O134" s="464"/>
      <c r="P134" s="464"/>
      <c r="Q134" s="464"/>
      <c r="R134" s="464"/>
      <c r="S134" s="464"/>
      <c r="T134" s="464"/>
      <c r="U134" s="464"/>
      <c r="V134" s="464"/>
      <c r="W134" s="464"/>
      <c r="X134" s="464"/>
      <c r="Y134" s="464"/>
      <c r="Z134" s="464"/>
      <c r="AA134" s="464"/>
      <c r="AB134" s="464"/>
      <c r="AC134" s="464"/>
    </row>
    <row r="135" spans="1:63" ht="15" hidden="1" customHeight="1" x14ac:dyDescent="0.2">
      <c r="A135" s="463"/>
      <c r="B135" s="463"/>
      <c r="C135" s="463"/>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343"/>
    </row>
    <row r="136" spans="1:63" ht="15" hidden="1" customHeight="1" x14ac:dyDescent="0.2">
      <c r="A136" s="392"/>
      <c r="B136" s="392"/>
      <c r="C136" s="392"/>
      <c r="D136" s="392"/>
      <c r="E136" s="392"/>
      <c r="F136" s="392"/>
      <c r="G136" s="392"/>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row>
    <row r="137" spans="1:63" ht="15" hidden="1" customHeight="1" x14ac:dyDescent="0.2">
      <c r="A137" s="444"/>
      <c r="B137" s="444"/>
      <c r="C137" s="444"/>
      <c r="D137" s="444"/>
      <c r="E137" s="444"/>
      <c r="F137" s="444"/>
      <c r="G137" s="444"/>
      <c r="H137" s="444"/>
      <c r="I137" s="444"/>
      <c r="J137" s="444"/>
      <c r="K137" s="444"/>
      <c r="L137" s="444"/>
      <c r="M137" s="444"/>
      <c r="N137" s="444"/>
      <c r="O137" s="444"/>
      <c r="P137" s="444"/>
      <c r="Q137" s="444"/>
      <c r="R137" s="444"/>
      <c r="S137" s="444"/>
      <c r="T137" s="444"/>
      <c r="U137" s="444"/>
      <c r="V137" s="444"/>
      <c r="W137" s="444"/>
      <c r="X137" s="444"/>
      <c r="Y137" s="444"/>
      <c r="Z137" s="444"/>
      <c r="AA137" s="444"/>
      <c r="AB137" s="444"/>
      <c r="AC137" s="444"/>
    </row>
    <row r="138" spans="1:63" hidden="1" x14ac:dyDescent="0.2">
      <c r="A138" s="445"/>
      <c r="B138" s="445"/>
      <c r="C138" s="445"/>
      <c r="D138" s="445"/>
      <c r="E138" s="445"/>
      <c r="F138" s="445"/>
      <c r="G138" s="445"/>
      <c r="H138" s="446"/>
      <c r="I138" s="446"/>
      <c r="J138" s="446"/>
      <c r="K138" s="446"/>
      <c r="L138" s="446"/>
      <c r="M138" s="446"/>
      <c r="N138" s="446"/>
      <c r="O138" s="446"/>
      <c r="P138" s="446"/>
      <c r="Q138" s="446"/>
      <c r="R138" s="446"/>
      <c r="S138" s="446"/>
      <c r="T138" s="446"/>
      <c r="U138" s="446"/>
      <c r="V138" s="446"/>
      <c r="W138" s="446"/>
      <c r="X138" s="446"/>
      <c r="Y138" s="446"/>
      <c r="Z138" s="446"/>
      <c r="AA138" s="446"/>
      <c r="AB138" s="446"/>
      <c r="AC138" s="446"/>
    </row>
    <row r="139" spans="1:63" ht="17.25" hidden="1" customHeight="1" x14ac:dyDescent="0.2">
      <c r="A139" s="480"/>
      <c r="B139" s="464"/>
      <c r="C139" s="464"/>
      <c r="D139" s="464"/>
      <c r="E139" s="464"/>
      <c r="F139" s="464"/>
      <c r="G139" s="464"/>
      <c r="H139" s="464"/>
      <c r="I139" s="464"/>
      <c r="J139" s="464"/>
      <c r="K139" s="464"/>
      <c r="L139" s="464"/>
      <c r="M139" s="464"/>
      <c r="N139" s="464"/>
      <c r="O139" s="464"/>
      <c r="P139" s="464"/>
      <c r="Q139" s="464"/>
      <c r="R139" s="464"/>
      <c r="S139" s="464"/>
      <c r="T139" s="464"/>
      <c r="U139" s="464"/>
      <c r="V139" s="464"/>
      <c r="W139" s="464"/>
      <c r="X139" s="464"/>
      <c r="Y139" s="464"/>
      <c r="Z139" s="464"/>
      <c r="AA139" s="464"/>
      <c r="AB139" s="464"/>
      <c r="AC139" s="464"/>
    </row>
    <row r="140" spans="1:63" ht="15" hidden="1" x14ac:dyDescent="0.2">
      <c r="A140" s="479"/>
      <c r="B140" s="453"/>
      <c r="C140" s="453"/>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T140" s="335">
        <f>A140</f>
        <v>0</v>
      </c>
    </row>
    <row r="141" spans="1:63" ht="20.25" hidden="1" customHeight="1" x14ac:dyDescent="0.2">
      <c r="A141" s="330"/>
      <c r="B141" s="330"/>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row>
    <row r="142" spans="1:63" ht="36" customHeight="1" x14ac:dyDescent="0.25">
      <c r="A142" s="391"/>
      <c r="B142" s="391"/>
      <c r="C142" s="391"/>
      <c r="D142" s="391"/>
      <c r="E142" s="391"/>
      <c r="F142" s="391"/>
      <c r="G142" s="391"/>
      <c r="H142" s="390"/>
      <c r="I142" s="390"/>
      <c r="J142" s="390"/>
      <c r="K142" s="390"/>
      <c r="L142" s="390"/>
      <c r="M142" s="390"/>
      <c r="N142" s="390"/>
      <c r="O142" s="390"/>
      <c r="P142" s="390"/>
      <c r="Q142" s="390"/>
      <c r="R142" s="390"/>
      <c r="S142" s="390"/>
      <c r="T142" s="390"/>
      <c r="U142" s="390"/>
      <c r="V142" s="390"/>
      <c r="W142" s="390"/>
      <c r="X142" s="390"/>
      <c r="Y142" s="390"/>
      <c r="Z142" s="390"/>
      <c r="AA142" s="458" t="s">
        <v>79</v>
      </c>
      <c r="AB142" s="458"/>
      <c r="AC142" s="458"/>
    </row>
    <row r="143" spans="1:63" ht="56.25" customHeight="1" x14ac:dyDescent="0.2">
      <c r="A143" s="481" t="s">
        <v>424</v>
      </c>
      <c r="B143" s="482"/>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3"/>
      <c r="AA143" s="462"/>
      <c r="AB143" s="462"/>
      <c r="AC143" s="462"/>
      <c r="BK143" s="348"/>
    </row>
    <row r="144" spans="1:63" ht="13.9" customHeight="1" x14ac:dyDescent="0.2">
      <c r="A144" s="150"/>
      <c r="B144" s="391"/>
      <c r="C144" s="391"/>
      <c r="D144" s="391"/>
      <c r="E144" s="391"/>
      <c r="F144" s="391"/>
      <c r="G144" s="391"/>
      <c r="H144" s="390"/>
      <c r="I144" s="390"/>
      <c r="J144" s="390"/>
      <c r="K144" s="390"/>
      <c r="L144" s="390"/>
      <c r="M144" s="390"/>
      <c r="N144" s="390"/>
      <c r="O144" s="390"/>
      <c r="P144" s="390"/>
      <c r="Q144" s="390"/>
      <c r="R144" s="390"/>
      <c r="S144" s="390"/>
      <c r="T144" s="390"/>
      <c r="U144" s="390"/>
      <c r="V144" s="390"/>
      <c r="W144" s="390"/>
      <c r="X144" s="390"/>
      <c r="Y144" s="390"/>
      <c r="Z144" s="390"/>
      <c r="AA144" s="390"/>
      <c r="AB144" s="390"/>
      <c r="AC144" s="390"/>
    </row>
    <row r="145" spans="1:70" ht="13.9" customHeight="1" x14ac:dyDescent="0.2">
      <c r="A145" s="454" t="s">
        <v>274</v>
      </c>
      <c r="B145" s="454"/>
      <c r="C145" s="454"/>
      <c r="D145" s="454"/>
      <c r="E145" s="454"/>
      <c r="F145" s="454"/>
      <c r="G145" s="454"/>
      <c r="H145" s="454"/>
      <c r="I145" s="454"/>
      <c r="J145" s="454"/>
      <c r="K145" s="454"/>
      <c r="L145" s="454"/>
      <c r="M145" s="454"/>
      <c r="N145" s="454"/>
      <c r="O145" s="454"/>
      <c r="P145" s="454"/>
      <c r="Q145" s="454"/>
      <c r="R145" s="454"/>
      <c r="S145" s="454"/>
      <c r="T145" s="454"/>
      <c r="U145" s="454"/>
      <c r="V145" s="454"/>
      <c r="W145" s="454"/>
      <c r="X145" s="454"/>
      <c r="Y145" s="454"/>
      <c r="Z145" s="454"/>
      <c r="AA145" s="454"/>
      <c r="AB145" s="454"/>
      <c r="AC145" s="454"/>
    </row>
    <row r="146" spans="1:70" x14ac:dyDescent="0.2">
      <c r="A146" s="455"/>
      <c r="B146" s="456"/>
      <c r="C146" s="456"/>
      <c r="D146" s="456"/>
      <c r="E146" s="456"/>
      <c r="F146" s="456"/>
      <c r="G146" s="456"/>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7"/>
      <c r="AT146" s="335">
        <f>A146</f>
        <v>0</v>
      </c>
    </row>
    <row r="147" spans="1:70" ht="13.9" customHeight="1" x14ac:dyDescent="0.2">
      <c r="A147" s="463" t="s">
        <v>100</v>
      </c>
      <c r="B147" s="463"/>
      <c r="C147" s="463"/>
      <c r="D147" s="463"/>
      <c r="E147" s="463"/>
      <c r="F147" s="463"/>
      <c r="G147" s="463"/>
      <c r="H147" s="463"/>
      <c r="I147" s="463"/>
      <c r="J147" s="463"/>
      <c r="K147" s="463"/>
      <c r="L147" s="463"/>
      <c r="M147" s="463"/>
      <c r="N147" s="463"/>
      <c r="O147" s="463"/>
      <c r="P147" s="463"/>
      <c r="Q147" s="463"/>
      <c r="R147" s="463"/>
      <c r="S147" s="463"/>
      <c r="T147" s="463"/>
      <c r="U147" s="463"/>
      <c r="V147" s="463"/>
      <c r="W147" s="463"/>
      <c r="X147" s="463"/>
      <c r="Y147" s="463"/>
      <c r="Z147" s="463"/>
      <c r="AA147" s="463"/>
      <c r="AB147" s="463"/>
      <c r="AC147" s="463"/>
    </row>
    <row r="148" spans="1:70" ht="13.9" customHeight="1" x14ac:dyDescent="0.2"/>
    <row r="149" spans="1:70" ht="13.9" customHeight="1" x14ac:dyDescent="0.2">
      <c r="A149" s="447" t="s">
        <v>390</v>
      </c>
      <c r="B149" s="447"/>
      <c r="C149" s="447"/>
      <c r="D149" s="447"/>
      <c r="E149" s="447"/>
      <c r="F149" s="447"/>
      <c r="G149" s="447"/>
      <c r="H149" s="447"/>
      <c r="I149" s="447"/>
      <c r="J149" s="447"/>
      <c r="K149" s="447"/>
      <c r="L149" s="447"/>
      <c r="M149" s="447"/>
      <c r="N149" s="447"/>
      <c r="O149" s="447"/>
      <c r="P149" s="447"/>
      <c r="Q149" s="447"/>
      <c r="R149" s="447"/>
      <c r="S149" s="447"/>
      <c r="T149" s="447"/>
      <c r="U149" s="447"/>
      <c r="V149" s="447"/>
      <c r="W149" s="447"/>
      <c r="X149" s="447"/>
      <c r="Y149" s="447"/>
      <c r="Z149" s="447"/>
      <c r="AA149" s="447"/>
      <c r="AB149" s="447"/>
      <c r="AC149" s="447"/>
    </row>
    <row r="150" spans="1:70" ht="42.75" customHeight="1" x14ac:dyDescent="0.2">
      <c r="A150" s="484" t="s">
        <v>441</v>
      </c>
      <c r="B150" s="485"/>
      <c r="C150" s="485"/>
      <c r="D150" s="485"/>
      <c r="E150" s="485"/>
      <c r="F150" s="485"/>
      <c r="G150" s="486"/>
      <c r="H150" s="485" t="s">
        <v>425</v>
      </c>
      <c r="I150" s="485"/>
      <c r="J150" s="485"/>
      <c r="K150" s="485"/>
      <c r="L150" s="485"/>
      <c r="M150" s="485"/>
      <c r="N150" s="485"/>
      <c r="O150" s="485"/>
      <c r="P150" s="485"/>
      <c r="Q150" s="485"/>
      <c r="R150" s="485"/>
      <c r="S150" s="485"/>
      <c r="T150" s="485"/>
      <c r="U150" s="485"/>
      <c r="V150" s="485"/>
      <c r="W150" s="485"/>
      <c r="X150" s="485"/>
      <c r="Y150" s="485"/>
      <c r="Z150" s="485"/>
      <c r="AA150" s="485"/>
      <c r="AB150" s="485"/>
      <c r="AC150" s="486"/>
      <c r="BK150" s="348"/>
    </row>
    <row r="151" spans="1:70" ht="24" customHeight="1" x14ac:dyDescent="0.2">
      <c r="A151" s="487"/>
      <c r="B151" s="488"/>
      <c r="C151" s="488"/>
      <c r="D151" s="488"/>
      <c r="E151" s="488"/>
      <c r="F151" s="488"/>
      <c r="G151" s="489"/>
      <c r="H151" s="449"/>
      <c r="I151" s="449"/>
      <c r="J151" s="449"/>
      <c r="K151" s="449"/>
      <c r="L151" s="449"/>
      <c r="M151" s="449"/>
      <c r="N151" s="449"/>
      <c r="O151" s="449"/>
      <c r="P151" s="449"/>
      <c r="Q151" s="449"/>
      <c r="R151" s="449"/>
      <c r="S151" s="449"/>
      <c r="T151" s="449"/>
      <c r="U151" s="449"/>
      <c r="V151" s="449"/>
      <c r="W151" s="449"/>
      <c r="X151" s="449"/>
      <c r="Y151" s="449"/>
      <c r="Z151" s="449"/>
      <c r="AA151" s="449"/>
      <c r="AB151" s="449"/>
      <c r="AC151" s="450"/>
      <c r="BL151" s="125"/>
    </row>
    <row r="152" spans="1:70" ht="13.9" customHeight="1" x14ac:dyDescent="0.2">
      <c r="A152" s="148"/>
      <c r="B152" s="148"/>
      <c r="C152" s="148"/>
      <c r="D152" s="148"/>
      <c r="E152" s="148"/>
      <c r="F152" s="148"/>
      <c r="G152" s="148"/>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row>
    <row r="153" spans="1:70" ht="13.9" customHeight="1" x14ac:dyDescent="0.2">
      <c r="A153" s="148"/>
      <c r="B153" s="148"/>
      <c r="C153" s="148"/>
      <c r="D153" s="148"/>
      <c r="E153" s="148"/>
      <c r="F153" s="148"/>
      <c r="G153" s="148"/>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BK153" s="402"/>
      <c r="BL153" s="402"/>
      <c r="BM153" s="402"/>
      <c r="BN153" s="402"/>
      <c r="BO153" s="402"/>
      <c r="BP153" s="402"/>
      <c r="BQ153" s="402"/>
      <c r="BR153" s="402"/>
    </row>
    <row r="154" spans="1:70" ht="52.5" customHeight="1" x14ac:dyDescent="0.2">
      <c r="A154" s="453"/>
      <c r="B154" s="453"/>
      <c r="C154" s="453"/>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row>
    <row r="155" spans="1:70" ht="32.25" customHeight="1" x14ac:dyDescent="0.25">
      <c r="A155" s="391"/>
      <c r="B155" s="391"/>
      <c r="C155" s="391"/>
      <c r="D155" s="391"/>
      <c r="E155" s="391"/>
      <c r="F155" s="391"/>
      <c r="G155" s="391"/>
      <c r="H155" s="390"/>
      <c r="I155" s="390"/>
      <c r="J155" s="390"/>
      <c r="K155" s="390"/>
      <c r="L155" s="390"/>
      <c r="M155" s="390"/>
      <c r="N155" s="390"/>
      <c r="O155" s="390"/>
      <c r="P155" s="390"/>
      <c r="Q155" s="390"/>
      <c r="R155" s="390"/>
      <c r="S155" s="390"/>
      <c r="T155" s="390"/>
      <c r="U155" s="390"/>
      <c r="V155" s="390"/>
      <c r="W155" s="390"/>
      <c r="X155" s="390"/>
      <c r="Y155" s="390"/>
      <c r="Z155" s="390"/>
      <c r="AA155" s="458" t="s">
        <v>79</v>
      </c>
      <c r="AB155" s="458"/>
      <c r="AC155" s="458"/>
    </row>
    <row r="156" spans="1:70" ht="36" customHeight="1" x14ac:dyDescent="0.2">
      <c r="A156" s="459" t="s">
        <v>422</v>
      </c>
      <c r="B156" s="460"/>
      <c r="C156" s="460"/>
      <c r="D156" s="460"/>
      <c r="E156" s="460"/>
      <c r="F156" s="460"/>
      <c r="G156" s="460"/>
      <c r="H156" s="460"/>
      <c r="I156" s="460"/>
      <c r="J156" s="460"/>
      <c r="K156" s="460"/>
      <c r="L156" s="460"/>
      <c r="M156" s="460"/>
      <c r="N156" s="460"/>
      <c r="O156" s="460"/>
      <c r="P156" s="460"/>
      <c r="Q156" s="460"/>
      <c r="R156" s="460"/>
      <c r="S156" s="460"/>
      <c r="T156" s="460"/>
      <c r="U156" s="460"/>
      <c r="V156" s="460"/>
      <c r="W156" s="460"/>
      <c r="X156" s="460"/>
      <c r="Y156" s="460"/>
      <c r="Z156" s="461"/>
      <c r="AA156" s="462"/>
      <c r="AB156" s="462"/>
      <c r="AC156" s="462"/>
      <c r="BL156" s="402"/>
    </row>
    <row r="157" spans="1:70" ht="13.5" customHeight="1" x14ac:dyDescent="0.2">
      <c r="A157" s="150"/>
      <c r="B157" s="391"/>
      <c r="C157" s="391"/>
      <c r="D157" s="391"/>
      <c r="E157" s="391"/>
      <c r="F157" s="391"/>
      <c r="G157" s="391"/>
      <c r="H157" s="390"/>
      <c r="I157" s="390"/>
      <c r="J157" s="390"/>
      <c r="K157" s="390"/>
      <c r="L157" s="390"/>
      <c r="M157" s="390"/>
      <c r="N157" s="390"/>
      <c r="O157" s="390"/>
      <c r="P157" s="390"/>
      <c r="Q157" s="390"/>
      <c r="R157" s="390"/>
      <c r="S157" s="390"/>
      <c r="T157" s="390"/>
      <c r="U157" s="390"/>
      <c r="V157" s="390"/>
      <c r="W157" s="390"/>
      <c r="X157" s="390"/>
      <c r="Y157" s="390"/>
      <c r="Z157" s="390"/>
      <c r="AA157" s="390"/>
      <c r="AB157" s="390"/>
      <c r="AC157" s="390"/>
    </row>
    <row r="158" spans="1:70" ht="13.5" customHeight="1" x14ac:dyDescent="0.2">
      <c r="A158" s="454" t="s">
        <v>274</v>
      </c>
      <c r="B158" s="454"/>
      <c r="C158" s="454"/>
      <c r="D158" s="454"/>
      <c r="E158" s="454"/>
      <c r="F158" s="454"/>
      <c r="G158" s="454"/>
      <c r="H158" s="454"/>
      <c r="I158" s="454"/>
      <c r="J158" s="454"/>
      <c r="K158" s="454"/>
      <c r="L158" s="454"/>
      <c r="M158" s="454"/>
      <c r="N158" s="454"/>
      <c r="O158" s="454"/>
      <c r="P158" s="454"/>
      <c r="Q158" s="454"/>
      <c r="R158" s="454"/>
      <c r="S158" s="454"/>
      <c r="T158" s="454"/>
      <c r="U158" s="454"/>
      <c r="V158" s="454"/>
      <c r="W158" s="454"/>
      <c r="X158" s="454"/>
      <c r="Y158" s="454"/>
      <c r="Z158" s="454"/>
      <c r="AA158" s="454"/>
      <c r="AB158" s="454"/>
      <c r="AC158" s="454"/>
    </row>
    <row r="159" spans="1:70" x14ac:dyDescent="0.2">
      <c r="A159" s="455"/>
      <c r="B159" s="456"/>
      <c r="C159" s="456"/>
      <c r="D159" s="456"/>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7"/>
      <c r="AT159" s="335">
        <f>A159</f>
        <v>0</v>
      </c>
    </row>
    <row r="160" spans="1:70" ht="13.5" customHeight="1" x14ac:dyDescent="0.2">
      <c r="A160" s="391"/>
      <c r="B160" s="391"/>
      <c r="C160" s="391"/>
      <c r="D160" s="391"/>
      <c r="E160" s="391"/>
      <c r="F160" s="391"/>
      <c r="G160" s="391"/>
      <c r="H160" s="390"/>
      <c r="I160" s="390"/>
      <c r="J160" s="390"/>
      <c r="K160" s="390"/>
      <c r="L160" s="390"/>
      <c r="M160" s="390"/>
      <c r="N160" s="390"/>
      <c r="O160" s="390"/>
      <c r="P160" s="390"/>
      <c r="Q160" s="390"/>
      <c r="R160" s="390"/>
      <c r="S160" s="390"/>
      <c r="T160" s="390"/>
      <c r="U160" s="390"/>
      <c r="V160" s="390"/>
      <c r="W160" s="390"/>
      <c r="X160" s="390"/>
      <c r="Y160" s="390"/>
      <c r="Z160" s="390"/>
      <c r="AA160" s="390"/>
      <c r="AB160" s="390"/>
      <c r="AC160" s="390"/>
    </row>
    <row r="161" spans="1:64" ht="13.9" customHeight="1" x14ac:dyDescent="0.2">
      <c r="A161" s="447" t="s">
        <v>415</v>
      </c>
      <c r="B161" s="447"/>
      <c r="C161" s="447"/>
      <c r="D161" s="447"/>
      <c r="E161" s="447"/>
      <c r="F161" s="447"/>
      <c r="G161" s="447"/>
      <c r="H161" s="447"/>
      <c r="I161" s="447"/>
      <c r="J161" s="447"/>
      <c r="K161" s="447"/>
      <c r="L161" s="447"/>
      <c r="M161" s="447"/>
      <c r="N161" s="447"/>
      <c r="O161" s="447"/>
      <c r="P161" s="447"/>
      <c r="Q161" s="447"/>
      <c r="R161" s="447"/>
      <c r="S161" s="447"/>
      <c r="T161" s="447"/>
      <c r="U161" s="447"/>
      <c r="V161" s="447"/>
      <c r="W161" s="447"/>
      <c r="X161" s="447"/>
      <c r="Y161" s="447"/>
      <c r="Z161" s="447"/>
      <c r="AA161" s="447"/>
      <c r="AB161" s="447"/>
      <c r="AC161" s="447"/>
    </row>
    <row r="162" spans="1:64" ht="30" customHeight="1" x14ac:dyDescent="0.2">
      <c r="A162" s="448" t="s">
        <v>416</v>
      </c>
      <c r="B162" s="449"/>
      <c r="C162" s="449"/>
      <c r="D162" s="449"/>
      <c r="E162" s="449"/>
      <c r="F162" s="449"/>
      <c r="G162" s="450"/>
      <c r="H162" s="449" t="s">
        <v>426</v>
      </c>
      <c r="I162" s="449"/>
      <c r="J162" s="449"/>
      <c r="K162" s="449"/>
      <c r="L162" s="449"/>
      <c r="M162" s="449"/>
      <c r="N162" s="449"/>
      <c r="O162" s="449"/>
      <c r="P162" s="449"/>
      <c r="Q162" s="449"/>
      <c r="R162" s="449"/>
      <c r="S162" s="449"/>
      <c r="T162" s="449"/>
      <c r="U162" s="449"/>
      <c r="V162" s="449"/>
      <c r="W162" s="449"/>
      <c r="X162" s="449"/>
      <c r="Y162" s="449"/>
      <c r="Z162" s="449"/>
      <c r="AA162" s="449"/>
      <c r="AB162" s="449"/>
      <c r="AC162" s="450"/>
      <c r="BL162" s="402"/>
    </row>
    <row r="163" spans="1:64" ht="33" customHeight="1" x14ac:dyDescent="0.2">
      <c r="A163" s="451"/>
      <c r="B163" s="452"/>
      <c r="C163" s="452"/>
      <c r="D163" s="452"/>
      <c r="E163" s="452"/>
      <c r="F163" s="452"/>
      <c r="G163" s="452"/>
      <c r="H163" s="449"/>
      <c r="I163" s="449"/>
      <c r="J163" s="449"/>
      <c r="K163" s="449"/>
      <c r="L163" s="449"/>
      <c r="M163" s="449"/>
      <c r="N163" s="449"/>
      <c r="O163" s="449"/>
      <c r="P163" s="449"/>
      <c r="Q163" s="449"/>
      <c r="R163" s="449"/>
      <c r="S163" s="449"/>
      <c r="T163" s="449"/>
      <c r="U163" s="449"/>
      <c r="V163" s="449"/>
      <c r="W163" s="449"/>
      <c r="X163" s="449"/>
      <c r="Y163" s="449"/>
      <c r="Z163" s="449"/>
      <c r="AA163" s="449"/>
      <c r="AB163" s="449"/>
      <c r="AC163" s="450"/>
    </row>
    <row r="164" spans="1:64" ht="13.9" customHeight="1" x14ac:dyDescent="0.2">
      <c r="A164" s="148"/>
      <c r="B164" s="148"/>
      <c r="C164" s="148"/>
      <c r="D164" s="148"/>
      <c r="E164" s="148"/>
      <c r="F164" s="148"/>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row>
    <row r="165" spans="1:64" ht="13.9" hidden="1" customHeight="1" x14ac:dyDescent="0.2">
      <c r="A165" s="148"/>
      <c r="B165" s="148"/>
      <c r="C165" s="148"/>
      <c r="D165" s="148"/>
      <c r="E165" s="148"/>
      <c r="F165" s="148"/>
      <c r="G165" s="148"/>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row>
    <row r="166" spans="1:64" ht="13.9" hidden="1" customHeight="1" x14ac:dyDescent="0.2">
      <c r="A166" s="464"/>
      <c r="B166" s="464"/>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row>
    <row r="167" spans="1:64" ht="13.9" hidden="1" customHeight="1" x14ac:dyDescent="0.2">
      <c r="A167" s="465"/>
      <c r="B167" s="465"/>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9"/>
      <c r="Z167" s="399"/>
      <c r="AA167" s="399"/>
      <c r="AB167" s="399"/>
      <c r="AC167" s="399"/>
      <c r="BK167" s="348"/>
    </row>
    <row r="168" spans="1:64" ht="13.9" hidden="1" customHeight="1" x14ac:dyDescent="0.2">
      <c r="A168" s="466"/>
      <c r="B168" s="466"/>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row>
    <row r="169" spans="1:64" ht="13.9" hidden="1" customHeight="1" x14ac:dyDescent="0.2">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31"/>
    </row>
    <row r="170" spans="1:64" ht="13.9" hidden="1" customHeight="1" x14ac:dyDescent="0.2">
      <c r="A170" s="464"/>
      <c r="B170" s="464"/>
      <c r="C170" s="464"/>
      <c r="D170" s="464"/>
      <c r="E170" s="464"/>
      <c r="F170" s="464"/>
      <c r="G170" s="464"/>
      <c r="H170" s="464"/>
      <c r="I170" s="464"/>
      <c r="J170" s="464"/>
      <c r="K170" s="464"/>
      <c r="L170" s="464"/>
      <c r="M170" s="464"/>
      <c r="N170" s="464"/>
      <c r="O170" s="464"/>
      <c r="P170" s="464"/>
      <c r="Q170" s="464"/>
      <c r="R170" s="464"/>
      <c r="S170" s="464"/>
      <c r="T170" s="464"/>
      <c r="U170" s="464"/>
      <c r="V170" s="464"/>
      <c r="W170" s="464"/>
      <c r="X170" s="464"/>
      <c r="Y170" s="464"/>
      <c r="Z170" s="464"/>
      <c r="AA170" s="464"/>
      <c r="AB170" s="464"/>
      <c r="AC170" s="464"/>
    </row>
    <row r="171" spans="1:64" ht="13.9" hidden="1" customHeight="1" x14ac:dyDescent="0.2">
      <c r="A171" s="463"/>
      <c r="B171" s="463"/>
      <c r="C171" s="463"/>
      <c r="D171" s="463"/>
      <c r="E171" s="463"/>
      <c r="F171" s="463"/>
      <c r="G171" s="463"/>
      <c r="H171" s="463"/>
      <c r="I171" s="463"/>
      <c r="J171" s="463"/>
      <c r="K171" s="463"/>
      <c r="L171" s="463"/>
      <c r="M171" s="463"/>
      <c r="N171" s="463"/>
      <c r="O171" s="463"/>
      <c r="P171" s="463"/>
      <c r="Q171" s="463"/>
      <c r="R171" s="463"/>
      <c r="S171" s="463"/>
      <c r="T171" s="463"/>
      <c r="U171" s="463"/>
      <c r="V171" s="463"/>
      <c r="W171" s="463"/>
      <c r="X171" s="463"/>
      <c r="Y171" s="463"/>
      <c r="Z171" s="463"/>
      <c r="AA171" s="463"/>
      <c r="AB171" s="463"/>
      <c r="AC171" s="463"/>
    </row>
    <row r="172" spans="1:64" ht="13.9" hidden="1" customHeight="1" x14ac:dyDescent="0.2">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162"/>
      <c r="X172" s="162"/>
      <c r="Y172" s="162"/>
      <c r="Z172" s="162"/>
      <c r="AA172" s="162"/>
      <c r="AB172" s="162"/>
      <c r="AC172" s="131"/>
    </row>
    <row r="173" spans="1:64" ht="13.9" hidden="1" customHeight="1" x14ac:dyDescent="0.2">
      <c r="A173" s="444"/>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44"/>
      <c r="X173" s="444"/>
      <c r="Y173" s="444"/>
      <c r="Z173" s="444"/>
      <c r="AA173" s="444"/>
      <c r="AB173" s="444"/>
      <c r="AC173" s="444"/>
    </row>
    <row r="174" spans="1:64" ht="33" hidden="1" customHeight="1" x14ac:dyDescent="0.2">
      <c r="A174" s="445"/>
      <c r="B174" s="446"/>
      <c r="C174" s="446"/>
      <c r="D174" s="446"/>
      <c r="E174" s="446"/>
      <c r="F174" s="446"/>
      <c r="G174" s="446"/>
      <c r="H174" s="446"/>
      <c r="I174" s="446"/>
      <c r="J174" s="446"/>
      <c r="K174" s="446"/>
      <c r="L174" s="446"/>
      <c r="M174" s="446"/>
      <c r="N174" s="446"/>
      <c r="O174" s="446"/>
      <c r="P174" s="446"/>
      <c r="Q174" s="446"/>
      <c r="R174" s="446"/>
      <c r="S174" s="446"/>
      <c r="T174" s="446"/>
      <c r="U174" s="446"/>
      <c r="V174" s="446"/>
      <c r="W174" s="446"/>
      <c r="X174" s="446"/>
      <c r="Y174" s="446"/>
      <c r="Z174" s="446"/>
      <c r="AA174" s="446"/>
      <c r="AB174" s="446"/>
      <c r="AC174" s="446"/>
    </row>
    <row r="175" spans="1:64" ht="13.9" hidden="1" customHeight="1" x14ac:dyDescent="0.2">
      <c r="A175" s="148"/>
      <c r="B175" s="148"/>
      <c r="C175" s="148"/>
      <c r="D175" s="148"/>
      <c r="E175" s="148"/>
      <c r="F175" s="148"/>
      <c r="G175" s="148"/>
      <c r="H175" s="369"/>
      <c r="I175" s="369"/>
      <c r="J175" s="369"/>
      <c r="K175" s="369"/>
      <c r="L175" s="369"/>
      <c r="M175" s="369"/>
      <c r="N175" s="369"/>
      <c r="O175" s="369"/>
      <c r="P175" s="369"/>
      <c r="Q175" s="369"/>
      <c r="R175" s="369"/>
      <c r="S175" s="369"/>
      <c r="T175" s="369"/>
      <c r="U175" s="369"/>
      <c r="V175" s="369"/>
      <c r="W175" s="369"/>
      <c r="X175" s="369"/>
      <c r="Y175" s="369"/>
      <c r="Z175" s="369"/>
      <c r="AA175" s="369"/>
      <c r="AB175" s="369"/>
      <c r="AC175" s="369"/>
    </row>
    <row r="176" spans="1:64" ht="13.9" hidden="1" customHeight="1" x14ac:dyDescent="0.2">
      <c r="A176" s="148"/>
      <c r="B176" s="148"/>
      <c r="C176" s="148"/>
      <c r="D176" s="148"/>
      <c r="E176" s="148"/>
      <c r="F176" s="148"/>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row>
    <row r="177" spans="1:29" ht="13.9" customHeight="1" x14ac:dyDescent="0.2">
      <c r="A177" s="148"/>
      <c r="B177" s="148"/>
      <c r="C177" s="148"/>
      <c r="D177" s="148"/>
      <c r="E177" s="148"/>
      <c r="F177" s="148"/>
      <c r="G177" s="148"/>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row>
    <row r="178" spans="1:29" ht="13.9" hidden="1" customHeight="1" x14ac:dyDescent="0.2">
      <c r="A178" s="148"/>
      <c r="B178" s="148"/>
      <c r="C178" s="148"/>
      <c r="D178" s="148"/>
      <c r="E178" s="148"/>
      <c r="F178" s="148"/>
      <c r="G178" s="148"/>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row>
    <row r="179" spans="1:29" ht="13.9" hidden="1" customHeight="1" x14ac:dyDescent="0.2">
      <c r="A179" s="148"/>
      <c r="B179" s="148"/>
      <c r="C179" s="148"/>
      <c r="D179" s="148"/>
      <c r="E179" s="148"/>
      <c r="F179" s="148"/>
      <c r="G179" s="148"/>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row>
    <row r="180" spans="1:29" ht="13.9" hidden="1" customHeight="1" x14ac:dyDescent="0.2">
      <c r="A180" s="148"/>
      <c r="B180" s="148"/>
      <c r="C180" s="148"/>
      <c r="D180" s="148"/>
      <c r="E180" s="148"/>
      <c r="F180" s="148"/>
      <c r="G180" s="148"/>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row>
    <row r="181" spans="1:29" ht="13.9" customHeight="1" x14ac:dyDescent="0.2">
      <c r="A181" s="148"/>
      <c r="B181" s="148"/>
      <c r="C181" s="148"/>
      <c r="D181" s="148"/>
      <c r="E181" s="148"/>
      <c r="F181" s="148"/>
      <c r="G181" s="148"/>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row>
    <row r="182" spans="1:29" ht="23.25" customHeight="1" x14ac:dyDescent="0.2">
      <c r="A182" s="515" t="s">
        <v>0</v>
      </c>
      <c r="B182" s="516"/>
      <c r="C182" s="516"/>
      <c r="D182" s="521" t="s">
        <v>323</v>
      </c>
      <c r="E182" s="522"/>
      <c r="F182" s="522"/>
      <c r="G182" s="522"/>
      <c r="H182" s="522"/>
      <c r="I182" s="522"/>
      <c r="J182" s="522"/>
      <c r="K182" s="522"/>
      <c r="L182" s="522"/>
      <c r="M182" s="522"/>
      <c r="N182" s="522"/>
      <c r="O182" s="522"/>
      <c r="P182" s="522"/>
      <c r="Q182" s="522"/>
      <c r="R182" s="522"/>
      <c r="S182" s="522"/>
      <c r="T182" s="522"/>
      <c r="U182" s="522"/>
      <c r="V182" s="522"/>
      <c r="W182" s="522"/>
      <c r="X182" s="522"/>
      <c r="Y182" s="522"/>
      <c r="Z182" s="522"/>
      <c r="AA182" s="522"/>
      <c r="AB182" s="522"/>
      <c r="AC182" s="523"/>
    </row>
    <row r="183" spans="1:29" ht="101.25" customHeight="1" x14ac:dyDescent="0.2">
      <c r="A183" s="517"/>
      <c r="B183" s="518"/>
      <c r="C183" s="518"/>
      <c r="D183" s="675" t="s">
        <v>330</v>
      </c>
      <c r="E183" s="676"/>
      <c r="F183" s="676"/>
      <c r="G183" s="676"/>
      <c r="H183" s="676"/>
      <c r="I183" s="676"/>
      <c r="J183" s="676"/>
      <c r="K183" s="676"/>
      <c r="L183" s="676"/>
      <c r="M183" s="676"/>
      <c r="N183" s="676"/>
      <c r="O183" s="676"/>
      <c r="P183" s="676"/>
      <c r="Q183" s="676"/>
      <c r="R183" s="676"/>
      <c r="S183" s="676"/>
      <c r="T183" s="676"/>
      <c r="U183" s="676"/>
      <c r="V183" s="676"/>
      <c r="W183" s="676"/>
      <c r="X183" s="676"/>
      <c r="Y183" s="676"/>
      <c r="Z183" s="676"/>
      <c r="AA183" s="676"/>
      <c r="AB183" s="676"/>
      <c r="AC183" s="677"/>
    </row>
    <row r="184" spans="1:29" ht="177" customHeight="1" x14ac:dyDescent="0.2">
      <c r="A184" s="519"/>
      <c r="B184" s="520"/>
      <c r="C184" s="520"/>
      <c r="D184" s="678" t="s">
        <v>326</v>
      </c>
      <c r="E184" s="679"/>
      <c r="F184" s="679"/>
      <c r="G184" s="679"/>
      <c r="H184" s="679"/>
      <c r="I184" s="679"/>
      <c r="J184" s="679"/>
      <c r="K184" s="679"/>
      <c r="L184" s="679"/>
      <c r="M184" s="679"/>
      <c r="N184" s="679"/>
      <c r="O184" s="679"/>
      <c r="P184" s="679"/>
      <c r="Q184" s="679"/>
      <c r="R184" s="679"/>
      <c r="S184" s="679"/>
      <c r="T184" s="679"/>
      <c r="U184" s="679"/>
      <c r="V184" s="679"/>
      <c r="W184" s="679"/>
      <c r="X184" s="679"/>
      <c r="Y184" s="679"/>
      <c r="Z184" s="679"/>
      <c r="AA184" s="679"/>
      <c r="AB184" s="679"/>
      <c r="AC184" s="680"/>
    </row>
    <row r="185" spans="1:29" ht="13.9" customHeight="1" x14ac:dyDescent="0.2">
      <c r="A185" s="148"/>
      <c r="B185" s="148"/>
      <c r="C185" s="148"/>
      <c r="D185" s="148"/>
      <c r="E185" s="148"/>
      <c r="F185" s="148"/>
      <c r="G185" s="148"/>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row>
    <row r="186" spans="1:29" ht="13.9" customHeight="1" x14ac:dyDescent="0.2">
      <c r="A186" s="148"/>
      <c r="B186" s="148"/>
      <c r="C186" s="148"/>
      <c r="D186" s="148"/>
      <c r="E186" s="148"/>
      <c r="F186" s="148"/>
      <c r="G186" s="148"/>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row>
    <row r="187" spans="1:29" ht="13.9" hidden="1" customHeight="1" x14ac:dyDescent="0.2">
      <c r="A187" s="148"/>
      <c r="B187" s="148"/>
      <c r="C187" s="148"/>
      <c r="D187" s="148"/>
      <c r="E187" s="148"/>
      <c r="F187" s="148"/>
      <c r="G187" s="148"/>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row>
    <row r="188" spans="1:29" ht="13.9" hidden="1" customHeight="1" x14ac:dyDescent="0.2">
      <c r="A188" s="148"/>
      <c r="B188" s="148"/>
      <c r="C188" s="148"/>
      <c r="D188" s="148"/>
      <c r="E188" s="148"/>
      <c r="F188" s="148"/>
      <c r="G188" s="148"/>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row>
    <row r="189" spans="1:29" ht="13.9" hidden="1" customHeight="1" x14ac:dyDescent="0.2">
      <c r="A189" s="148"/>
      <c r="B189" s="148"/>
      <c r="C189" s="148"/>
      <c r="D189" s="148"/>
      <c r="E189" s="148"/>
      <c r="F189" s="148"/>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row>
    <row r="190" spans="1:29" ht="13.9" hidden="1" customHeight="1" x14ac:dyDescent="0.2">
      <c r="A190" s="148"/>
      <c r="B190" s="148"/>
      <c r="C190" s="148"/>
      <c r="D190" s="148"/>
      <c r="E190" s="148"/>
      <c r="F190" s="148"/>
      <c r="G190" s="148"/>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row>
    <row r="191" spans="1:29" ht="13.9" hidden="1" customHeight="1" x14ac:dyDescent="0.2">
      <c r="A191" s="148"/>
      <c r="B191" s="148"/>
      <c r="C191" s="148"/>
      <c r="D191" s="148"/>
      <c r="E191" s="148"/>
      <c r="F191" s="148"/>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row>
    <row r="192" spans="1:29" ht="13.9" hidden="1" customHeight="1" x14ac:dyDescent="0.2">
      <c r="A192" s="148"/>
      <c r="B192" s="148"/>
      <c r="C192" s="148"/>
      <c r="D192" s="148"/>
      <c r="E192" s="148"/>
      <c r="F192" s="148"/>
      <c r="G192" s="148"/>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row>
    <row r="193" spans="1:29" ht="13.9" hidden="1" customHeight="1" x14ac:dyDescent="0.2">
      <c r="A193" s="148"/>
      <c r="B193" s="148"/>
      <c r="C193" s="148"/>
      <c r="D193" s="148"/>
      <c r="E193" s="148"/>
      <c r="F193" s="148"/>
      <c r="G193" s="148"/>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row>
    <row r="194" spans="1:29" ht="13.9" hidden="1" customHeight="1" x14ac:dyDescent="0.2">
      <c r="A194" s="148"/>
      <c r="B194" s="148"/>
      <c r="C194" s="148"/>
      <c r="D194" s="148"/>
      <c r="E194" s="148"/>
      <c r="F194" s="148"/>
      <c r="G194" s="148"/>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row>
    <row r="195" spans="1:29" ht="13.9" hidden="1" customHeight="1" x14ac:dyDescent="0.2">
      <c r="A195" s="148"/>
      <c r="B195" s="148"/>
      <c r="C195" s="148"/>
      <c r="D195" s="148"/>
      <c r="E195" s="148"/>
      <c r="F195" s="148"/>
      <c r="G195" s="148"/>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row>
    <row r="196" spans="1:29" ht="13.9" hidden="1" customHeight="1" x14ac:dyDescent="0.2">
      <c r="A196" s="148"/>
      <c r="B196" s="148"/>
      <c r="C196" s="148"/>
      <c r="D196" s="148"/>
      <c r="E196" s="148"/>
      <c r="F196" s="148"/>
      <c r="G196" s="148"/>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row>
    <row r="197" spans="1:29" ht="13.9" hidden="1" customHeight="1" x14ac:dyDescent="0.2">
      <c r="A197" s="148"/>
      <c r="B197" s="148"/>
      <c r="C197" s="148"/>
      <c r="D197" s="148"/>
      <c r="E197" s="148"/>
      <c r="F197" s="148"/>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row>
    <row r="198" spans="1:29" ht="13.9" hidden="1" customHeight="1" x14ac:dyDescent="0.2">
      <c r="A198" s="148"/>
      <c r="B198" s="148"/>
      <c r="C198" s="148"/>
      <c r="D198" s="148"/>
      <c r="E198" s="148"/>
      <c r="F198" s="148"/>
      <c r="G198" s="148"/>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row>
    <row r="199" spans="1:29" ht="13.9" hidden="1" customHeight="1" x14ac:dyDescent="0.2">
      <c r="A199" s="148"/>
      <c r="B199" s="148"/>
      <c r="C199" s="148"/>
      <c r="D199" s="148"/>
      <c r="E199" s="148"/>
      <c r="F199" s="148"/>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row>
    <row r="200" spans="1:29" ht="13.9" hidden="1" customHeight="1" x14ac:dyDescent="0.2">
      <c r="A200" s="148"/>
      <c r="B200" s="148"/>
      <c r="C200" s="148"/>
      <c r="D200" s="148"/>
      <c r="E200" s="148"/>
      <c r="F200" s="148"/>
      <c r="G200" s="148"/>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row>
    <row r="201" spans="1:29" ht="13.9" hidden="1" customHeight="1" x14ac:dyDescent="0.2">
      <c r="A201" s="148"/>
      <c r="B201" s="148"/>
      <c r="C201" s="148"/>
      <c r="D201" s="148"/>
      <c r="E201" s="148"/>
      <c r="F201" s="148"/>
      <c r="G201" s="148"/>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row>
    <row r="202" spans="1:29" ht="13.9" hidden="1" customHeight="1" x14ac:dyDescent="0.2">
      <c r="A202" s="148"/>
      <c r="B202" s="148"/>
      <c r="C202" s="148"/>
      <c r="D202" s="148"/>
      <c r="E202" s="148"/>
      <c r="F202" s="148"/>
      <c r="G202" s="148"/>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row>
    <row r="203" spans="1:29" ht="13.9" hidden="1" customHeight="1" x14ac:dyDescent="0.2">
      <c r="A203" s="148"/>
      <c r="B203" s="148"/>
      <c r="C203" s="148"/>
      <c r="D203" s="148"/>
      <c r="E203" s="148"/>
      <c r="F203" s="148"/>
      <c r="G203" s="148"/>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row>
    <row r="204" spans="1:29" ht="13.9" hidden="1" customHeight="1" x14ac:dyDescent="0.2">
      <c r="A204" s="148"/>
      <c r="B204" s="148"/>
      <c r="C204" s="148"/>
      <c r="D204" s="148"/>
      <c r="E204" s="148"/>
      <c r="F204" s="148"/>
      <c r="G204" s="148"/>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row>
    <row r="205" spans="1:29" ht="13.9" hidden="1" customHeight="1" x14ac:dyDescent="0.2">
      <c r="A205" s="148"/>
      <c r="B205" s="148"/>
      <c r="C205" s="148"/>
      <c r="D205" s="148"/>
      <c r="E205" s="148"/>
      <c r="F205" s="148"/>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row>
    <row r="206" spans="1:29" ht="13.9" hidden="1" customHeight="1" x14ac:dyDescent="0.2">
      <c r="A206" s="148"/>
      <c r="B206" s="148"/>
      <c r="C206" s="148"/>
      <c r="D206" s="148"/>
      <c r="E206" s="148"/>
      <c r="F206" s="148"/>
      <c r="G206" s="148"/>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row>
    <row r="207" spans="1:29" ht="13.9" hidden="1" customHeight="1" x14ac:dyDescent="0.2">
      <c r="A207" s="148"/>
      <c r="B207" s="148"/>
      <c r="C207" s="148"/>
      <c r="D207" s="148"/>
      <c r="E207" s="148"/>
      <c r="F207" s="148"/>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row>
    <row r="208" spans="1:29" ht="13.9" hidden="1" customHeight="1" x14ac:dyDescent="0.2">
      <c r="A208" s="148"/>
      <c r="B208" s="148"/>
      <c r="C208" s="148"/>
      <c r="D208" s="148"/>
      <c r="E208" s="148"/>
      <c r="F208" s="148"/>
      <c r="G208" s="148"/>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row>
    <row r="209" spans="1:29" ht="13.9" hidden="1" customHeight="1" x14ac:dyDescent="0.2">
      <c r="A209" s="148"/>
      <c r="B209" s="148"/>
      <c r="C209" s="148"/>
      <c r="D209" s="148"/>
      <c r="E209" s="148"/>
      <c r="F209" s="148"/>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row>
    <row r="210" spans="1:29" ht="13.9" hidden="1" customHeight="1" x14ac:dyDescent="0.2">
      <c r="A210" s="148"/>
      <c r="B210" s="148"/>
      <c r="C210" s="148"/>
      <c r="D210" s="148"/>
      <c r="E210" s="148"/>
      <c r="F210" s="148"/>
      <c r="G210" s="148"/>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row>
    <row r="211" spans="1:29" ht="13.9" hidden="1" customHeight="1" x14ac:dyDescent="0.2">
      <c r="A211" s="148"/>
      <c r="B211" s="148"/>
      <c r="C211" s="148"/>
      <c r="D211" s="148"/>
      <c r="E211" s="148"/>
      <c r="F211" s="148"/>
      <c r="G211" s="148"/>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row>
    <row r="212" spans="1:29" ht="13.9" hidden="1" customHeight="1" x14ac:dyDescent="0.2">
      <c r="A212" s="148"/>
      <c r="B212" s="148"/>
      <c r="C212" s="148"/>
      <c r="D212" s="148"/>
      <c r="E212" s="148"/>
      <c r="F212" s="148"/>
      <c r="G212" s="148"/>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row>
    <row r="213" spans="1:29" ht="13.9" hidden="1" customHeight="1" x14ac:dyDescent="0.2">
      <c r="A213" s="148"/>
      <c r="B213" s="148"/>
      <c r="C213" s="148"/>
      <c r="D213" s="148"/>
      <c r="E213" s="148"/>
      <c r="F213" s="148"/>
      <c r="G213" s="148"/>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row>
    <row r="214" spans="1:29" ht="13.9" hidden="1" customHeight="1" x14ac:dyDescent="0.2">
      <c r="A214" s="148"/>
      <c r="B214" s="148"/>
      <c r="C214" s="148"/>
      <c r="D214" s="148"/>
      <c r="E214" s="148"/>
      <c r="F214" s="148"/>
      <c r="G214" s="148"/>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row>
    <row r="215" spans="1:29" ht="13.9" hidden="1" customHeight="1" x14ac:dyDescent="0.2">
      <c r="A215" s="148"/>
      <c r="B215" s="148"/>
      <c r="C215" s="148"/>
      <c r="D215" s="148"/>
      <c r="E215" s="148"/>
      <c r="F215" s="148"/>
      <c r="G215" s="148"/>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row>
    <row r="216" spans="1:29" ht="13.9" hidden="1" customHeight="1" x14ac:dyDescent="0.2">
      <c r="A216" s="148"/>
      <c r="B216" s="148"/>
      <c r="C216" s="148"/>
      <c r="D216" s="148"/>
      <c r="E216" s="148"/>
      <c r="F216" s="148"/>
      <c r="G216" s="148"/>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row>
    <row r="217" spans="1:29" ht="13.9" hidden="1" customHeight="1" x14ac:dyDescent="0.2">
      <c r="A217" s="148"/>
      <c r="B217" s="148"/>
      <c r="C217" s="148"/>
      <c r="D217" s="148"/>
      <c r="E217" s="148"/>
      <c r="F217" s="148"/>
      <c r="G217" s="148"/>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row>
    <row r="218" spans="1:29" ht="13.9" hidden="1" customHeight="1" x14ac:dyDescent="0.2">
      <c r="A218" s="148"/>
      <c r="B218" s="148"/>
      <c r="C218" s="148"/>
      <c r="D218" s="148"/>
      <c r="E218" s="148"/>
      <c r="F218" s="148"/>
      <c r="G218" s="148"/>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row>
    <row r="219" spans="1:29" ht="13.9" hidden="1" customHeight="1" x14ac:dyDescent="0.2">
      <c r="A219" s="148"/>
      <c r="B219" s="148"/>
      <c r="C219" s="148"/>
      <c r="D219" s="148"/>
      <c r="E219" s="148"/>
      <c r="F219" s="148"/>
      <c r="G219" s="148"/>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row>
    <row r="220" spans="1:29" ht="13.9" hidden="1" customHeight="1" x14ac:dyDescent="0.2">
      <c r="A220" s="148"/>
      <c r="B220" s="148"/>
      <c r="C220" s="148"/>
      <c r="D220" s="148"/>
      <c r="E220" s="148"/>
      <c r="F220" s="148"/>
      <c r="G220" s="148"/>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row>
    <row r="221" spans="1:29" ht="13.9" hidden="1" customHeight="1" x14ac:dyDescent="0.2">
      <c r="A221" s="148"/>
      <c r="B221" s="148"/>
      <c r="C221" s="148"/>
      <c r="D221" s="148"/>
      <c r="E221" s="148"/>
      <c r="F221" s="148"/>
      <c r="G221" s="148"/>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row>
    <row r="222" spans="1:29" ht="13.9" hidden="1" customHeight="1" x14ac:dyDescent="0.2">
      <c r="A222" s="148"/>
      <c r="B222" s="148"/>
      <c r="C222" s="148"/>
      <c r="D222" s="148"/>
      <c r="E222" s="148"/>
      <c r="F222" s="148"/>
      <c r="G222" s="148"/>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row>
    <row r="223" spans="1:29" ht="13.9" hidden="1" customHeight="1" x14ac:dyDescent="0.2">
      <c r="A223" s="148"/>
      <c r="B223" s="148"/>
      <c r="C223" s="148"/>
      <c r="D223" s="148"/>
      <c r="E223" s="148"/>
      <c r="F223" s="148"/>
      <c r="G223" s="148"/>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row>
    <row r="224" spans="1:29" ht="13.9" hidden="1" customHeight="1" x14ac:dyDescent="0.2">
      <c r="A224" s="148"/>
      <c r="B224" s="148"/>
      <c r="C224" s="148"/>
      <c r="D224" s="148"/>
      <c r="E224" s="148"/>
      <c r="F224" s="148"/>
      <c r="G224" s="148"/>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row>
    <row r="225" spans="1:29" ht="13.9" hidden="1" customHeight="1" x14ac:dyDescent="0.2">
      <c r="A225" s="148"/>
      <c r="B225" s="148"/>
      <c r="C225" s="148"/>
      <c r="D225" s="148"/>
      <c r="E225" s="148"/>
      <c r="F225" s="148"/>
      <c r="G225" s="148"/>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row>
    <row r="226" spans="1:29" ht="13.9" hidden="1" customHeight="1" x14ac:dyDescent="0.2">
      <c r="A226" s="148"/>
      <c r="B226" s="148"/>
      <c r="C226" s="148"/>
      <c r="D226" s="148"/>
      <c r="E226" s="148"/>
      <c r="F226" s="148"/>
      <c r="G226" s="148"/>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row>
    <row r="227" spans="1:29" ht="13.9" hidden="1" customHeight="1" x14ac:dyDescent="0.2">
      <c r="A227" s="148"/>
      <c r="B227" s="148"/>
      <c r="C227" s="148"/>
      <c r="D227" s="148"/>
      <c r="E227" s="148"/>
      <c r="F227" s="148"/>
      <c r="G227" s="148"/>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row>
    <row r="228" spans="1:29" ht="13.9" hidden="1" customHeight="1" x14ac:dyDescent="0.2">
      <c r="A228" s="148"/>
      <c r="B228" s="148"/>
      <c r="C228" s="148"/>
      <c r="D228" s="148"/>
      <c r="E228" s="148"/>
      <c r="F228" s="148"/>
      <c r="G228" s="148"/>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row>
    <row r="229" spans="1:29" ht="13.9" hidden="1" customHeight="1" x14ac:dyDescent="0.2">
      <c r="A229" s="148"/>
      <c r="B229" s="148"/>
      <c r="C229" s="148"/>
      <c r="D229" s="148"/>
      <c r="E229" s="148"/>
      <c r="F229" s="148"/>
      <c r="G229" s="148"/>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row>
    <row r="230" spans="1:29" ht="13.9" hidden="1" customHeight="1" x14ac:dyDescent="0.2">
      <c r="A230" s="148"/>
      <c r="B230" s="148"/>
      <c r="C230" s="148"/>
      <c r="D230" s="148"/>
      <c r="E230" s="148"/>
      <c r="F230" s="148"/>
      <c r="G230" s="148"/>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row>
    <row r="231" spans="1:29" ht="13.9" hidden="1" customHeight="1" x14ac:dyDescent="0.2">
      <c r="A231" s="148"/>
      <c r="B231" s="148"/>
      <c r="C231" s="148"/>
      <c r="D231" s="148"/>
      <c r="E231" s="148"/>
      <c r="F231" s="148"/>
      <c r="G231" s="148"/>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row>
    <row r="232" spans="1:29" ht="13.9" hidden="1" customHeight="1" x14ac:dyDescent="0.2">
      <c r="A232" s="148"/>
      <c r="B232" s="148"/>
      <c r="C232" s="148"/>
      <c r="D232" s="148"/>
      <c r="E232" s="148"/>
      <c r="F232" s="148"/>
      <c r="G232" s="148"/>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row>
    <row r="233" spans="1:29" ht="13.9" hidden="1" customHeight="1" x14ac:dyDescent="0.2">
      <c r="A233" s="148"/>
      <c r="B233" s="148"/>
      <c r="C233" s="148"/>
      <c r="D233" s="148"/>
      <c r="E233" s="148"/>
      <c r="F233" s="148"/>
      <c r="G233" s="148"/>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row>
    <row r="234" spans="1:29" ht="13.9" hidden="1" customHeight="1" x14ac:dyDescent="0.2">
      <c r="A234" s="148"/>
      <c r="B234" s="148"/>
      <c r="C234" s="148"/>
      <c r="D234" s="148"/>
      <c r="E234" s="148"/>
      <c r="F234" s="148"/>
      <c r="G234" s="148"/>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row>
    <row r="235" spans="1:29" ht="13.9" hidden="1" customHeight="1" x14ac:dyDescent="0.2">
      <c r="A235" s="148"/>
      <c r="B235" s="148"/>
      <c r="C235" s="148"/>
      <c r="D235" s="148"/>
      <c r="E235" s="148"/>
      <c r="F235" s="148"/>
      <c r="G235" s="148"/>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row>
    <row r="236" spans="1:29" ht="13.9" hidden="1" customHeight="1" x14ac:dyDescent="0.2">
      <c r="A236" s="148"/>
      <c r="B236" s="148"/>
      <c r="C236" s="148"/>
      <c r="D236" s="148"/>
      <c r="E236" s="148"/>
      <c r="F236" s="148"/>
      <c r="G236" s="148"/>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row>
    <row r="237" spans="1:29" ht="13.9" hidden="1" customHeight="1" x14ac:dyDescent="0.2">
      <c r="A237" s="148"/>
      <c r="B237" s="148"/>
      <c r="C237" s="148"/>
      <c r="D237" s="148"/>
      <c r="E237" s="148"/>
      <c r="F237" s="148"/>
      <c r="G237" s="148"/>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row>
    <row r="238" spans="1:29" ht="13.9" hidden="1" customHeight="1" x14ac:dyDescent="0.2">
      <c r="A238" s="148"/>
      <c r="B238" s="148"/>
      <c r="C238" s="148"/>
      <c r="D238" s="148"/>
      <c r="E238" s="148"/>
      <c r="F238" s="148"/>
      <c r="G238" s="148"/>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row>
    <row r="239" spans="1:29" ht="13.9" hidden="1" customHeight="1" x14ac:dyDescent="0.2">
      <c r="A239" s="148"/>
      <c r="B239" s="148"/>
      <c r="C239" s="148"/>
      <c r="D239" s="148"/>
      <c r="E239" s="148"/>
      <c r="F239" s="148"/>
      <c r="G239" s="148"/>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row>
    <row r="240" spans="1:29" ht="13.9" hidden="1" customHeight="1" x14ac:dyDescent="0.2">
      <c r="A240" s="148"/>
      <c r="B240" s="148"/>
      <c r="C240" s="148"/>
      <c r="D240" s="148"/>
      <c r="E240" s="148"/>
      <c r="F240" s="148"/>
      <c r="G240" s="148"/>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row>
    <row r="241" spans="1:29" ht="13.9" hidden="1" customHeight="1" x14ac:dyDescent="0.2">
      <c r="A241" s="148"/>
      <c r="B241" s="148"/>
      <c r="C241" s="148"/>
      <c r="D241" s="148"/>
      <c r="E241" s="148"/>
      <c r="F241" s="148"/>
      <c r="G241" s="148"/>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row>
    <row r="242" spans="1:29" ht="13.9" hidden="1" customHeight="1" x14ac:dyDescent="0.2">
      <c r="A242" s="148"/>
      <c r="B242" s="148"/>
      <c r="C242" s="148"/>
      <c r="D242" s="148"/>
      <c r="E242" s="148"/>
      <c r="F242" s="148"/>
      <c r="G242" s="148"/>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row>
    <row r="243" spans="1:29" ht="13.9" hidden="1" customHeight="1" x14ac:dyDescent="0.2">
      <c r="A243" s="148"/>
      <c r="B243" s="148"/>
      <c r="C243" s="148"/>
      <c r="D243" s="148"/>
      <c r="E243" s="148"/>
      <c r="F243" s="148"/>
      <c r="G243" s="148"/>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row>
    <row r="244" spans="1:29" ht="13.9" hidden="1" customHeight="1" x14ac:dyDescent="0.2">
      <c r="A244" s="148"/>
      <c r="B244" s="148"/>
      <c r="C244" s="148"/>
      <c r="D244" s="148"/>
      <c r="E244" s="148"/>
      <c r="F244" s="148"/>
      <c r="G244" s="148"/>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row>
    <row r="245" spans="1:29" ht="13.9" hidden="1" customHeight="1" x14ac:dyDescent="0.2">
      <c r="A245" s="148"/>
      <c r="B245" s="148"/>
      <c r="C245" s="148"/>
      <c r="D245" s="148"/>
      <c r="E245" s="148"/>
      <c r="F245" s="148"/>
      <c r="G245" s="148"/>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row>
    <row r="246" spans="1:29" ht="13.9" hidden="1" customHeight="1" x14ac:dyDescent="0.2">
      <c r="A246" s="148"/>
      <c r="B246" s="148"/>
      <c r="C246" s="148"/>
      <c r="D246" s="148"/>
      <c r="E246" s="148"/>
      <c r="F246" s="148"/>
      <c r="G246" s="148"/>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row>
    <row r="247" spans="1:29" ht="13.9" hidden="1" customHeight="1" x14ac:dyDescent="0.2">
      <c r="A247" s="148"/>
      <c r="B247" s="148"/>
      <c r="C247" s="148"/>
      <c r="D247" s="148"/>
      <c r="E247" s="148"/>
      <c r="F247" s="148"/>
      <c r="G247" s="148"/>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row>
    <row r="248" spans="1:29" ht="13.9" hidden="1" customHeight="1" x14ac:dyDescent="0.2">
      <c r="A248" s="148"/>
      <c r="B248" s="148"/>
      <c r="C248" s="148"/>
      <c r="D248" s="148"/>
      <c r="E248" s="148"/>
      <c r="F248" s="148"/>
      <c r="G248" s="148"/>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row>
    <row r="249" spans="1:29" ht="13.9" hidden="1" customHeight="1" x14ac:dyDescent="0.2">
      <c r="A249" s="148"/>
      <c r="B249" s="148"/>
      <c r="C249" s="148"/>
      <c r="D249" s="148"/>
      <c r="E249" s="148"/>
      <c r="F249" s="148"/>
      <c r="G249" s="148"/>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row>
    <row r="250" spans="1:29" ht="13.9" hidden="1" customHeight="1" x14ac:dyDescent="0.2">
      <c r="A250" s="148"/>
      <c r="B250" s="148"/>
      <c r="C250" s="148"/>
      <c r="D250" s="148"/>
      <c r="E250" s="148"/>
      <c r="F250" s="148"/>
      <c r="G250" s="148"/>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row>
    <row r="251" spans="1:29" ht="13.9" hidden="1" customHeight="1" x14ac:dyDescent="0.2">
      <c r="A251" s="148"/>
      <c r="B251" s="148"/>
      <c r="C251" s="148"/>
      <c r="D251" s="148"/>
      <c r="E251" s="148"/>
      <c r="F251" s="148"/>
      <c r="G251" s="148"/>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row>
    <row r="252" spans="1:29" ht="13.9" hidden="1" customHeight="1" x14ac:dyDescent="0.2">
      <c r="A252" s="148"/>
      <c r="B252" s="148"/>
      <c r="C252" s="148"/>
      <c r="D252" s="148"/>
      <c r="E252" s="148"/>
      <c r="F252" s="148"/>
      <c r="G252" s="148"/>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row>
    <row r="253" spans="1:29" ht="13.9" hidden="1" customHeight="1" x14ac:dyDescent="0.2">
      <c r="A253" s="148"/>
      <c r="B253" s="148"/>
      <c r="C253" s="148"/>
      <c r="D253" s="148"/>
      <c r="E253" s="148"/>
      <c r="F253" s="148"/>
      <c r="G253" s="148"/>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row>
    <row r="254" spans="1:29" ht="13.9" hidden="1" customHeight="1" x14ac:dyDescent="0.2">
      <c r="A254" s="148"/>
      <c r="B254" s="148"/>
      <c r="C254" s="148"/>
      <c r="D254" s="148"/>
      <c r="E254" s="148"/>
      <c r="F254" s="148"/>
      <c r="G254" s="148"/>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row>
    <row r="255" spans="1:29" ht="13.9" hidden="1" customHeight="1" x14ac:dyDescent="0.2">
      <c r="A255" s="148"/>
      <c r="B255" s="148"/>
      <c r="C255" s="148"/>
      <c r="D255" s="148"/>
      <c r="E255" s="148"/>
      <c r="F255" s="148"/>
      <c r="G255" s="148"/>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row>
    <row r="256" spans="1:29" ht="13.9" hidden="1" customHeight="1" x14ac:dyDescent="0.2">
      <c r="A256" s="148"/>
      <c r="B256" s="148"/>
      <c r="C256" s="148"/>
      <c r="D256" s="148"/>
      <c r="E256" s="148"/>
      <c r="F256" s="148"/>
      <c r="G256" s="148"/>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row>
    <row r="257" spans="1:29" ht="13.9" hidden="1" customHeight="1" x14ac:dyDescent="0.2">
      <c r="A257" s="148"/>
      <c r="B257" s="148"/>
      <c r="C257" s="148"/>
      <c r="D257" s="148"/>
      <c r="E257" s="148"/>
      <c r="F257" s="148"/>
      <c r="G257" s="148"/>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row>
    <row r="258" spans="1:29" ht="13.9" hidden="1" customHeight="1" x14ac:dyDescent="0.2">
      <c r="A258" s="148"/>
      <c r="B258" s="148"/>
      <c r="C258" s="148"/>
      <c r="D258" s="148"/>
      <c r="E258" s="148"/>
      <c r="F258" s="148"/>
      <c r="G258" s="148"/>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row>
    <row r="259" spans="1:29" ht="13.9" hidden="1" customHeight="1" x14ac:dyDescent="0.2">
      <c r="A259" s="148"/>
      <c r="B259" s="148"/>
      <c r="C259" s="148"/>
      <c r="D259" s="148"/>
      <c r="E259" s="148"/>
      <c r="F259" s="148"/>
      <c r="G259" s="148"/>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row>
    <row r="260" spans="1:29" ht="13.9" hidden="1" customHeight="1" x14ac:dyDescent="0.2">
      <c r="A260" s="148"/>
      <c r="B260" s="148"/>
      <c r="C260" s="148"/>
      <c r="D260" s="148"/>
      <c r="E260" s="148"/>
      <c r="F260" s="148"/>
      <c r="G260" s="148"/>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row>
    <row r="261" spans="1:29" ht="13.9" hidden="1" customHeight="1" x14ac:dyDescent="0.2">
      <c r="A261" s="148"/>
      <c r="B261" s="148"/>
      <c r="C261" s="148"/>
      <c r="D261" s="148"/>
      <c r="E261" s="148"/>
      <c r="F261" s="148"/>
      <c r="G261" s="148"/>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row>
    <row r="262" spans="1:29" ht="13.9" hidden="1" customHeight="1" x14ac:dyDescent="0.2">
      <c r="A262" s="148"/>
      <c r="B262" s="148"/>
      <c r="C262" s="148"/>
      <c r="D262" s="148"/>
      <c r="E262" s="148"/>
      <c r="F262" s="148"/>
      <c r="G262" s="148"/>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row>
    <row r="263" spans="1:29" ht="13.9" hidden="1" customHeight="1" x14ac:dyDescent="0.2">
      <c r="A263" s="148"/>
      <c r="B263" s="148"/>
      <c r="C263" s="148"/>
      <c r="D263" s="148"/>
      <c r="E263" s="148"/>
      <c r="F263" s="148"/>
      <c r="G263" s="148"/>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row>
    <row r="264" spans="1:29" ht="13.9" hidden="1" customHeight="1" x14ac:dyDescent="0.2">
      <c r="A264" s="148"/>
      <c r="B264" s="148"/>
      <c r="C264" s="148"/>
      <c r="D264" s="148"/>
      <c r="E264" s="148"/>
      <c r="F264" s="148"/>
      <c r="G264" s="148"/>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row>
    <row r="265" spans="1:29" ht="13.9" hidden="1" customHeight="1" x14ac:dyDescent="0.2">
      <c r="A265" s="148"/>
      <c r="B265" s="148"/>
      <c r="C265" s="148"/>
      <c r="D265" s="148"/>
      <c r="E265" s="148"/>
      <c r="F265" s="148"/>
      <c r="G265" s="148"/>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row>
    <row r="266" spans="1:29" ht="13.9" hidden="1" customHeight="1" x14ac:dyDescent="0.2">
      <c r="A266" s="148"/>
      <c r="B266" s="148"/>
      <c r="C266" s="148"/>
      <c r="D266" s="148"/>
      <c r="E266" s="148"/>
      <c r="F266" s="148"/>
      <c r="G266" s="148"/>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row>
    <row r="267" spans="1:29" ht="13.9" hidden="1" customHeight="1" x14ac:dyDescent="0.2">
      <c r="A267" s="148"/>
      <c r="B267" s="148"/>
      <c r="C267" s="148"/>
      <c r="D267" s="148"/>
      <c r="E267" s="148"/>
      <c r="F267" s="148"/>
      <c r="G267" s="148"/>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row>
    <row r="268" spans="1:29" ht="13.9" hidden="1" customHeight="1" x14ac:dyDescent="0.2">
      <c r="A268" s="148"/>
      <c r="B268" s="148"/>
      <c r="C268" s="148"/>
      <c r="D268" s="148"/>
      <c r="E268" s="148"/>
      <c r="F268" s="148"/>
      <c r="G268" s="148"/>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row>
    <row r="269" spans="1:29" ht="13.9" hidden="1" customHeight="1" x14ac:dyDescent="0.2">
      <c r="A269" s="148"/>
      <c r="B269" s="148"/>
      <c r="C269" s="148"/>
      <c r="D269" s="148"/>
      <c r="E269" s="148"/>
      <c r="F269" s="148"/>
      <c r="G269" s="148"/>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row>
    <row r="270" spans="1:29" ht="13.9" hidden="1" customHeight="1" x14ac:dyDescent="0.2">
      <c r="A270" s="148"/>
      <c r="B270" s="148"/>
      <c r="C270" s="148"/>
      <c r="D270" s="148"/>
      <c r="E270" s="148"/>
      <c r="F270" s="148"/>
      <c r="G270" s="148"/>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row>
    <row r="271" spans="1:29" ht="13.9" hidden="1" customHeight="1" x14ac:dyDescent="0.2">
      <c r="A271" s="148"/>
      <c r="B271" s="148"/>
      <c r="C271" s="148"/>
      <c r="D271" s="148"/>
      <c r="E271" s="148"/>
      <c r="F271" s="148"/>
      <c r="G271" s="148"/>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row>
    <row r="272" spans="1:29" ht="13.9" hidden="1" customHeight="1" x14ac:dyDescent="0.2">
      <c r="A272" s="148"/>
      <c r="B272" s="148"/>
      <c r="C272" s="148"/>
      <c r="D272" s="148"/>
      <c r="E272" s="148"/>
      <c r="F272" s="148"/>
      <c r="G272" s="148"/>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row>
    <row r="273" spans="1:29" ht="13.9" hidden="1" customHeight="1" x14ac:dyDescent="0.2">
      <c r="A273" s="148"/>
      <c r="B273" s="148"/>
      <c r="C273" s="148"/>
      <c r="D273" s="148"/>
      <c r="E273" s="148"/>
      <c r="F273" s="148"/>
      <c r="G273" s="148"/>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row>
    <row r="274" spans="1:29" ht="13.9" hidden="1" customHeight="1" x14ac:dyDescent="0.2">
      <c r="A274" s="148"/>
      <c r="B274" s="148"/>
      <c r="C274" s="148"/>
      <c r="D274" s="148"/>
      <c r="E274" s="148"/>
      <c r="F274" s="148"/>
      <c r="G274" s="148"/>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row>
    <row r="275" spans="1:29" ht="13.9" hidden="1" customHeight="1" x14ac:dyDescent="0.2">
      <c r="A275" s="148"/>
      <c r="B275" s="148"/>
      <c r="C275" s="148"/>
      <c r="D275" s="148"/>
      <c r="E275" s="148"/>
      <c r="F275" s="148"/>
      <c r="G275" s="148"/>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row>
    <row r="276" spans="1:29" ht="13.9" hidden="1" customHeight="1" x14ac:dyDescent="0.2">
      <c r="A276" s="148"/>
      <c r="B276" s="148"/>
      <c r="C276" s="148"/>
      <c r="D276" s="148"/>
      <c r="E276" s="148"/>
      <c r="F276" s="148"/>
      <c r="G276" s="148"/>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row>
    <row r="277" spans="1:29" ht="13.9" hidden="1" customHeight="1" x14ac:dyDescent="0.2">
      <c r="A277" s="148"/>
      <c r="B277" s="148"/>
      <c r="C277" s="148"/>
      <c r="D277" s="148"/>
      <c r="E277" s="148"/>
      <c r="F277" s="148"/>
      <c r="G277" s="148"/>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row>
    <row r="278" spans="1:29" ht="13.9" hidden="1" customHeight="1" x14ac:dyDescent="0.2">
      <c r="A278" s="148"/>
      <c r="B278" s="148"/>
      <c r="C278" s="148"/>
      <c r="D278" s="148"/>
      <c r="E278" s="148"/>
      <c r="F278" s="148"/>
      <c r="G278" s="148"/>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row>
    <row r="279" spans="1:29" ht="13.9" hidden="1" customHeight="1" x14ac:dyDescent="0.2">
      <c r="A279" s="148"/>
      <c r="B279" s="148"/>
      <c r="C279" s="148"/>
      <c r="D279" s="148"/>
      <c r="E279" s="148"/>
      <c r="F279" s="148"/>
      <c r="G279" s="148"/>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row>
    <row r="280" spans="1:29" ht="13.9" hidden="1" customHeight="1" x14ac:dyDescent="0.2">
      <c r="A280" s="148"/>
      <c r="B280" s="148"/>
      <c r="C280" s="148"/>
      <c r="D280" s="148"/>
      <c r="E280" s="148"/>
      <c r="F280" s="148"/>
      <c r="G280" s="148"/>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row>
    <row r="281" spans="1:29" ht="13.9" hidden="1" customHeight="1" x14ac:dyDescent="0.2">
      <c r="A281" s="148"/>
      <c r="B281" s="148"/>
      <c r="C281" s="148"/>
      <c r="D281" s="148"/>
      <c r="E281" s="148"/>
      <c r="F281" s="148"/>
      <c r="G281" s="148"/>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row>
    <row r="282" spans="1:29" ht="13.9" hidden="1" customHeight="1" x14ac:dyDescent="0.2">
      <c r="A282" s="148"/>
      <c r="B282" s="148"/>
      <c r="C282" s="148"/>
      <c r="D282" s="148"/>
      <c r="E282" s="148"/>
      <c r="F282" s="148"/>
      <c r="G282" s="148"/>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row>
    <row r="283" spans="1:29" ht="13.9" hidden="1" customHeight="1" x14ac:dyDescent="0.2">
      <c r="A283" s="148"/>
      <c r="B283" s="148"/>
      <c r="C283" s="148"/>
      <c r="D283" s="148"/>
      <c r="E283" s="148"/>
      <c r="F283" s="148"/>
      <c r="G283" s="148"/>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row>
    <row r="284" spans="1:29" ht="13.9" hidden="1" customHeight="1" x14ac:dyDescent="0.2">
      <c r="A284" s="148"/>
      <c r="B284" s="148"/>
      <c r="C284" s="148"/>
      <c r="D284" s="148"/>
      <c r="E284" s="148"/>
      <c r="F284" s="148"/>
      <c r="G284" s="148"/>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row>
    <row r="285" spans="1:29" ht="13.9" hidden="1" customHeight="1" x14ac:dyDescent="0.2">
      <c r="A285" s="148"/>
      <c r="B285" s="148"/>
      <c r="C285" s="148"/>
      <c r="D285" s="148"/>
      <c r="E285" s="148"/>
      <c r="F285" s="148"/>
      <c r="G285" s="148"/>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row>
    <row r="286" spans="1:29" ht="13.9" hidden="1" customHeight="1" x14ac:dyDescent="0.2">
      <c r="A286" s="148"/>
      <c r="B286" s="148"/>
      <c r="C286" s="148"/>
      <c r="D286" s="148"/>
      <c r="E286" s="148"/>
      <c r="F286" s="148"/>
      <c r="G286" s="148"/>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row>
    <row r="287" spans="1:29" ht="13.9" hidden="1" customHeight="1" x14ac:dyDescent="0.2">
      <c r="A287" s="148"/>
      <c r="B287" s="148"/>
      <c r="C287" s="148"/>
      <c r="D287" s="148"/>
      <c r="E287" s="148"/>
      <c r="F287" s="148"/>
      <c r="G287" s="148"/>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row>
    <row r="288" spans="1:29" ht="13.9" hidden="1" customHeight="1" x14ac:dyDescent="0.2">
      <c r="A288" s="148"/>
      <c r="B288" s="148"/>
      <c r="C288" s="148"/>
      <c r="D288" s="148"/>
      <c r="E288" s="148"/>
      <c r="F288" s="148"/>
      <c r="G288" s="148"/>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row>
    <row r="289" spans="1:29" ht="13.9" hidden="1" customHeight="1" x14ac:dyDescent="0.2">
      <c r="A289" s="148"/>
      <c r="B289" s="148"/>
      <c r="C289" s="148"/>
      <c r="D289" s="148"/>
      <c r="E289" s="148"/>
      <c r="F289" s="148"/>
      <c r="G289" s="148"/>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row>
    <row r="290" spans="1:29" ht="13.9" hidden="1" customHeight="1" x14ac:dyDescent="0.2">
      <c r="A290" s="148"/>
      <c r="B290" s="148"/>
      <c r="C290" s="148"/>
      <c r="D290" s="148"/>
      <c r="E290" s="148"/>
      <c r="F290" s="148"/>
      <c r="G290" s="148"/>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row>
    <row r="291" spans="1:29" ht="13.9" hidden="1" customHeight="1" x14ac:dyDescent="0.2">
      <c r="A291" s="148"/>
      <c r="B291" s="148"/>
      <c r="C291" s="148"/>
      <c r="D291" s="148"/>
      <c r="E291" s="148"/>
      <c r="F291" s="148"/>
      <c r="G291" s="148"/>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row>
    <row r="292" spans="1:29" ht="13.9" hidden="1" customHeight="1" x14ac:dyDescent="0.2">
      <c r="A292" s="148"/>
      <c r="B292" s="148"/>
      <c r="C292" s="148"/>
      <c r="D292" s="148"/>
      <c r="E292" s="148"/>
      <c r="F292" s="148"/>
      <c r="G292" s="148"/>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row>
    <row r="293" spans="1:29" ht="13.9" hidden="1" customHeight="1" x14ac:dyDescent="0.2">
      <c r="A293" s="148"/>
      <c r="B293" s="148"/>
      <c r="C293" s="148"/>
      <c r="D293" s="148"/>
      <c r="E293" s="148"/>
      <c r="F293" s="148"/>
      <c r="G293" s="148"/>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row>
    <row r="294" spans="1:29" ht="13.9" hidden="1" customHeight="1" x14ac:dyDescent="0.2">
      <c r="A294" s="148"/>
      <c r="B294" s="148"/>
      <c r="C294" s="148"/>
      <c r="D294" s="148"/>
      <c r="E294" s="148"/>
      <c r="F294" s="148"/>
      <c r="G294" s="148"/>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row>
    <row r="295" spans="1:29" ht="13.9" hidden="1" customHeight="1" x14ac:dyDescent="0.2">
      <c r="A295" s="148"/>
      <c r="B295" s="148"/>
      <c r="C295" s="148"/>
      <c r="D295" s="148"/>
      <c r="E295" s="148"/>
      <c r="F295" s="148"/>
      <c r="G295" s="148"/>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row>
    <row r="296" spans="1:29" ht="13.9" hidden="1" customHeight="1" x14ac:dyDescent="0.2">
      <c r="A296" s="148"/>
      <c r="B296" s="148"/>
      <c r="C296" s="148"/>
      <c r="D296" s="148"/>
      <c r="E296" s="148"/>
      <c r="F296" s="148"/>
      <c r="G296" s="148"/>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row>
    <row r="297" spans="1:29" ht="13.9" hidden="1" customHeight="1" x14ac:dyDescent="0.2">
      <c r="A297" s="148"/>
      <c r="B297" s="148"/>
      <c r="C297" s="148"/>
      <c r="D297" s="148"/>
      <c r="E297" s="148"/>
      <c r="F297" s="148"/>
      <c r="G297" s="148"/>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row>
    <row r="298" spans="1:29" ht="13.9" hidden="1" customHeight="1" x14ac:dyDescent="0.2">
      <c r="A298" s="148"/>
      <c r="B298" s="148"/>
      <c r="C298" s="148"/>
      <c r="D298" s="148"/>
      <c r="E298" s="148"/>
      <c r="F298" s="148"/>
      <c r="G298" s="148"/>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row>
    <row r="299" spans="1:29" ht="13.9" hidden="1" customHeight="1" x14ac:dyDescent="0.2">
      <c r="A299" s="148"/>
      <c r="B299" s="148"/>
      <c r="C299" s="148"/>
      <c r="D299" s="148"/>
      <c r="E299" s="148"/>
      <c r="F299" s="148"/>
      <c r="G299" s="148"/>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row>
    <row r="300" spans="1:29" ht="13.9" hidden="1" customHeight="1" x14ac:dyDescent="0.2">
      <c r="A300" s="148"/>
      <c r="B300" s="148"/>
      <c r="C300" s="148"/>
      <c r="D300" s="148"/>
      <c r="E300" s="148"/>
      <c r="F300" s="148"/>
      <c r="G300" s="148"/>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row>
    <row r="301" spans="1:29" ht="13.9" hidden="1" customHeight="1" x14ac:dyDescent="0.2">
      <c r="A301" s="148"/>
      <c r="B301" s="148"/>
      <c r="C301" s="148"/>
      <c r="D301" s="148"/>
      <c r="E301" s="148"/>
      <c r="F301" s="148"/>
      <c r="G301" s="148"/>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row>
    <row r="302" spans="1:29" ht="13.9" hidden="1" customHeight="1" x14ac:dyDescent="0.2">
      <c r="A302" s="148"/>
      <c r="B302" s="148"/>
      <c r="C302" s="148"/>
      <c r="D302" s="148"/>
      <c r="E302" s="148"/>
      <c r="F302" s="148"/>
      <c r="G302" s="148"/>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row>
    <row r="303" spans="1:29" ht="13.9" hidden="1" customHeight="1" x14ac:dyDescent="0.2">
      <c r="A303" s="148"/>
      <c r="B303" s="148"/>
      <c r="C303" s="148"/>
      <c r="D303" s="148"/>
      <c r="E303" s="148"/>
      <c r="F303" s="148"/>
      <c r="G303" s="148"/>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row>
    <row r="304" spans="1:29" ht="13.9" hidden="1" customHeight="1" x14ac:dyDescent="0.2">
      <c r="A304" s="148"/>
      <c r="B304" s="148"/>
      <c r="C304" s="148"/>
      <c r="D304" s="148"/>
      <c r="E304" s="148"/>
      <c r="F304" s="148"/>
      <c r="G304" s="148"/>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row>
    <row r="305" spans="1:64" ht="13.9" hidden="1" customHeight="1" x14ac:dyDescent="0.2">
      <c r="A305" s="148"/>
      <c r="B305" s="148"/>
      <c r="C305" s="148"/>
      <c r="D305" s="148"/>
      <c r="E305" s="148"/>
      <c r="F305" s="148"/>
      <c r="G305" s="148"/>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row>
    <row r="306" spans="1:64" ht="13.9" customHeight="1" x14ac:dyDescent="0.2">
      <c r="A306" s="148"/>
      <c r="B306" s="148"/>
      <c r="C306" s="148"/>
      <c r="D306" s="148"/>
      <c r="E306" s="148"/>
      <c r="F306" s="148"/>
      <c r="G306" s="148"/>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row>
    <row r="307" spans="1:64" ht="13.9" customHeight="1" x14ac:dyDescent="0.2">
      <c r="A307" s="148"/>
      <c r="B307" s="148"/>
      <c r="C307" s="148"/>
      <c r="D307" s="148"/>
      <c r="E307" s="148"/>
      <c r="F307" s="148"/>
      <c r="G307" s="148"/>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row>
    <row r="308" spans="1:64" ht="29.25" customHeight="1" x14ac:dyDescent="0.2">
      <c r="A308" s="602" t="s">
        <v>27</v>
      </c>
      <c r="B308" s="602"/>
      <c r="C308" s="602"/>
      <c r="D308" s="602"/>
      <c r="E308" s="602"/>
      <c r="F308" s="602"/>
      <c r="G308" s="602"/>
      <c r="H308" s="602"/>
      <c r="I308" s="602"/>
      <c r="J308" s="602"/>
      <c r="K308" s="602"/>
      <c r="L308" s="602"/>
      <c r="M308" s="602"/>
      <c r="N308" s="602"/>
      <c r="O308" s="602"/>
      <c r="P308" s="602"/>
      <c r="Q308" s="602"/>
      <c r="R308" s="602"/>
      <c r="S308" s="602"/>
      <c r="T308" s="602"/>
      <c r="U308" s="602"/>
      <c r="V308" s="602"/>
      <c r="W308" s="602"/>
      <c r="X308" s="602"/>
      <c r="Y308" s="602"/>
      <c r="Z308" s="602"/>
      <c r="AA308" s="602"/>
      <c r="AB308" s="602"/>
      <c r="AC308" s="602"/>
      <c r="BK308" s="401"/>
    </row>
    <row r="309" spans="1:64" ht="183.75" customHeight="1" x14ac:dyDescent="0.2">
      <c r="A309" s="605" t="s">
        <v>387</v>
      </c>
      <c r="B309" s="605"/>
      <c r="C309" s="605"/>
      <c r="D309" s="605"/>
      <c r="E309" s="605"/>
      <c r="F309" s="605"/>
      <c r="G309" s="605"/>
      <c r="H309" s="605"/>
      <c r="I309" s="605"/>
      <c r="J309" s="605"/>
      <c r="K309" s="605"/>
      <c r="L309" s="605"/>
      <c r="M309" s="605"/>
      <c r="N309" s="605"/>
      <c r="O309" s="605"/>
      <c r="P309" s="605"/>
      <c r="Q309" s="605"/>
      <c r="R309" s="605"/>
      <c r="S309" s="605"/>
      <c r="T309" s="605"/>
      <c r="U309" s="605"/>
      <c r="V309" s="605"/>
      <c r="W309" s="605"/>
      <c r="X309" s="605"/>
      <c r="Y309" s="605"/>
      <c r="Z309" s="605"/>
      <c r="AA309" s="605"/>
      <c r="AB309" s="605"/>
      <c r="AC309" s="605"/>
      <c r="AE309" s="153"/>
      <c r="BK309" s="402"/>
      <c r="BL309" s="393"/>
    </row>
    <row r="311" spans="1:64" ht="18" x14ac:dyDescent="0.2">
      <c r="A311" s="606" t="s">
        <v>28</v>
      </c>
      <c r="B311" s="606"/>
      <c r="C311" s="606"/>
      <c r="D311" s="606"/>
      <c r="E311" s="606"/>
      <c r="F311" s="606"/>
      <c r="G311" s="606"/>
      <c r="H311" s="606"/>
      <c r="I311" s="606"/>
      <c r="J311" s="606"/>
      <c r="K311" s="606"/>
      <c r="L311" s="606"/>
      <c r="M311" s="606"/>
      <c r="N311" s="606"/>
      <c r="O311" s="606"/>
      <c r="P311" s="606"/>
      <c r="Q311" s="606"/>
      <c r="R311" s="606"/>
      <c r="S311" s="606"/>
      <c r="T311" s="606"/>
      <c r="U311" s="606"/>
      <c r="V311" s="606"/>
      <c r="W311" s="606"/>
      <c r="X311" s="606"/>
      <c r="Y311" s="606"/>
      <c r="Z311" s="606"/>
      <c r="AA311" s="606"/>
      <c r="AB311" s="606"/>
      <c r="AC311" s="606"/>
    </row>
    <row r="312" spans="1:64" ht="15" x14ac:dyDescent="0.2">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c r="AA312" s="151"/>
      <c r="AB312" s="151"/>
      <c r="AC312" s="151"/>
    </row>
    <row r="313" spans="1:64" ht="197.25" customHeight="1" x14ac:dyDescent="0.2">
      <c r="A313" s="654" t="s">
        <v>0</v>
      </c>
      <c r="B313" s="692"/>
      <c r="C313" s="692"/>
      <c r="D313" s="539" t="s">
        <v>388</v>
      </c>
      <c r="E313" s="539"/>
      <c r="F313" s="539"/>
      <c r="G313" s="539"/>
      <c r="H313" s="539"/>
      <c r="I313" s="539"/>
      <c r="J313" s="539"/>
      <c r="K313" s="539"/>
      <c r="L313" s="539"/>
      <c r="M313" s="539"/>
      <c r="N313" s="539"/>
      <c r="O313" s="539"/>
      <c r="P313" s="539"/>
      <c r="Q313" s="539"/>
      <c r="R313" s="539"/>
      <c r="S313" s="539"/>
      <c r="T313" s="539"/>
      <c r="U313" s="539"/>
      <c r="V313" s="539"/>
      <c r="W313" s="539"/>
      <c r="X313" s="539"/>
      <c r="Y313" s="539"/>
      <c r="Z313" s="539"/>
      <c r="AA313" s="539"/>
      <c r="AB313" s="539"/>
      <c r="AC313" s="540"/>
    </row>
    <row r="314" spans="1:64" s="152" customFormat="1" ht="78" customHeight="1" x14ac:dyDescent="0.2">
      <c r="A314" s="693"/>
      <c r="B314" s="694"/>
      <c r="C314" s="694"/>
      <c r="D314" s="541"/>
      <c r="E314" s="541"/>
      <c r="F314" s="541"/>
      <c r="G314" s="541"/>
      <c r="H314" s="541"/>
      <c r="I314" s="541"/>
      <c r="J314" s="541"/>
      <c r="K314" s="541"/>
      <c r="L314" s="541"/>
      <c r="M314" s="541"/>
      <c r="N314" s="541"/>
      <c r="O314" s="541"/>
      <c r="P314" s="541"/>
      <c r="Q314" s="541"/>
      <c r="R314" s="541"/>
      <c r="S314" s="541"/>
      <c r="T314" s="541"/>
      <c r="U314" s="541"/>
      <c r="V314" s="541"/>
      <c r="W314" s="541"/>
      <c r="X314" s="541"/>
      <c r="Y314" s="541"/>
      <c r="Z314" s="541"/>
      <c r="AA314" s="541"/>
      <c r="AB314" s="541"/>
      <c r="AC314" s="542"/>
      <c r="AD314" s="213"/>
      <c r="AM314" s="5"/>
      <c r="AN314" s="5"/>
      <c r="AO314" s="5"/>
      <c r="AP314" s="5"/>
      <c r="AT314" s="129"/>
    </row>
    <row r="315" spans="1:64" s="152" customFormat="1" ht="42" customHeight="1" x14ac:dyDescent="0.2">
      <c r="A315" s="695"/>
      <c r="B315" s="696"/>
      <c r="C315" s="696"/>
      <c r="D315" s="690" t="s">
        <v>345</v>
      </c>
      <c r="E315" s="690"/>
      <c r="F315" s="690"/>
      <c r="G315" s="690"/>
      <c r="H315" s="690"/>
      <c r="I315" s="690"/>
      <c r="J315" s="690"/>
      <c r="K315" s="690"/>
      <c r="L315" s="690"/>
      <c r="M315" s="690"/>
      <c r="N315" s="690"/>
      <c r="O315" s="690"/>
      <c r="P315" s="690"/>
      <c r="Q315" s="690"/>
      <c r="R315" s="690"/>
      <c r="S315" s="690"/>
      <c r="T315" s="690"/>
      <c r="U315" s="690"/>
      <c r="V315" s="690"/>
      <c r="W315" s="690"/>
      <c r="X315" s="690"/>
      <c r="Y315" s="690"/>
      <c r="Z315" s="690"/>
      <c r="AA315" s="690"/>
      <c r="AB315" s="690"/>
      <c r="AC315" s="691"/>
      <c r="AD315" s="213"/>
      <c r="AM315" s="5"/>
      <c r="AN315" s="5"/>
      <c r="AO315" s="5"/>
      <c r="AP315" s="5"/>
      <c r="AT315" s="129"/>
    </row>
    <row r="317" spans="1:64" ht="18" x14ac:dyDescent="0.25">
      <c r="A317" s="574" t="s">
        <v>34</v>
      </c>
      <c r="B317" s="574"/>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row>
    <row r="318" spans="1:64" x14ac:dyDescent="0.2">
      <c r="BL318" s="348"/>
    </row>
    <row r="319" spans="1:64" ht="15" x14ac:dyDescent="0.25">
      <c r="A319" s="156" t="s">
        <v>258</v>
      </c>
      <c r="B319" s="156" t="s">
        <v>259</v>
      </c>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c r="AA319" s="156"/>
      <c r="AB319" s="156"/>
      <c r="AC319" s="156"/>
      <c r="BL319" s="401"/>
    </row>
    <row r="320" spans="1:64" x14ac:dyDescent="0.2">
      <c r="BL320" s="402"/>
    </row>
    <row r="321" spans="1:46" ht="15" x14ac:dyDescent="0.25">
      <c r="A321" s="575" t="s">
        <v>80</v>
      </c>
      <c r="B321" s="575"/>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row>
    <row r="323" spans="1:46" ht="30.75" customHeight="1" x14ac:dyDescent="0.2">
      <c r="A323" s="496" t="s">
        <v>120</v>
      </c>
      <c r="B323" s="497"/>
      <c r="C323" s="497"/>
      <c r="D323" s="497"/>
      <c r="E323" s="497"/>
      <c r="F323" s="497"/>
      <c r="G323" s="497"/>
      <c r="H323" s="497"/>
      <c r="I323" s="497"/>
      <c r="J323" s="497"/>
      <c r="K323" s="497"/>
      <c r="L323" s="497"/>
      <c r="M323" s="497"/>
      <c r="N323" s="497"/>
      <c r="O323" s="497"/>
      <c r="P323" s="497"/>
      <c r="Q323" s="497"/>
      <c r="R323" s="497"/>
      <c r="S323" s="497"/>
      <c r="T323" s="497"/>
      <c r="U323" s="497"/>
      <c r="V323" s="497"/>
      <c r="W323" s="497"/>
      <c r="X323" s="498"/>
      <c r="Y323" s="567" t="s">
        <v>29</v>
      </c>
      <c r="Z323" s="568"/>
      <c r="AA323" s="568"/>
      <c r="AB323" s="569"/>
      <c r="AC323" s="147"/>
      <c r="AD323" s="6">
        <v>0</v>
      </c>
      <c r="AE323" s="157" t="str">
        <f>IF(AD323=1,AF323,IF(AD323=2,AF324,IF(AD323=3,AF325,IF(AD323=4,AF326,""))))</f>
        <v/>
      </c>
      <c r="AF323" s="121">
        <v>-0.5</v>
      </c>
    </row>
    <row r="324" spans="1:46" ht="20.25" customHeight="1" x14ac:dyDescent="0.2">
      <c r="A324" s="496" t="s">
        <v>121</v>
      </c>
      <c r="B324" s="497"/>
      <c r="C324" s="497"/>
      <c r="D324" s="497"/>
      <c r="E324" s="497"/>
      <c r="F324" s="497"/>
      <c r="G324" s="497"/>
      <c r="H324" s="497"/>
      <c r="I324" s="497"/>
      <c r="J324" s="497"/>
      <c r="K324" s="497"/>
      <c r="L324" s="497"/>
      <c r="M324" s="497"/>
      <c r="N324" s="497"/>
      <c r="O324" s="497"/>
      <c r="P324" s="497"/>
      <c r="Q324" s="497"/>
      <c r="R324" s="497"/>
      <c r="S324" s="497"/>
      <c r="T324" s="497"/>
      <c r="U324" s="497"/>
      <c r="V324" s="497"/>
      <c r="W324" s="497"/>
      <c r="X324" s="498"/>
      <c r="Y324" s="567" t="s">
        <v>30</v>
      </c>
      <c r="Z324" s="568"/>
      <c r="AA324" s="568"/>
      <c r="AB324" s="569"/>
      <c r="AC324" s="147"/>
      <c r="AF324" s="121">
        <v>0</v>
      </c>
    </row>
    <row r="325" spans="1:46" ht="32.25" customHeight="1" x14ac:dyDescent="0.2">
      <c r="A325" s="496" t="s">
        <v>122</v>
      </c>
      <c r="B325" s="497"/>
      <c r="C325" s="497"/>
      <c r="D325" s="497"/>
      <c r="E325" s="497"/>
      <c r="F325" s="497"/>
      <c r="G325" s="497"/>
      <c r="H325" s="497"/>
      <c r="I325" s="497"/>
      <c r="J325" s="497"/>
      <c r="K325" s="497"/>
      <c r="L325" s="497"/>
      <c r="M325" s="497"/>
      <c r="N325" s="497"/>
      <c r="O325" s="497"/>
      <c r="P325" s="497"/>
      <c r="Q325" s="497"/>
      <c r="R325" s="497"/>
      <c r="S325" s="497"/>
      <c r="T325" s="497"/>
      <c r="U325" s="497"/>
      <c r="V325" s="497"/>
      <c r="W325" s="497"/>
      <c r="X325" s="498"/>
      <c r="Y325" s="567" t="s">
        <v>31</v>
      </c>
      <c r="Z325" s="568"/>
      <c r="AA325" s="568"/>
      <c r="AB325" s="569"/>
      <c r="AC325" s="147"/>
      <c r="AF325" s="121">
        <v>0.25</v>
      </c>
    </row>
    <row r="326" spans="1:46" ht="31.5" customHeight="1" x14ac:dyDescent="0.2">
      <c r="A326" s="496" t="s">
        <v>123</v>
      </c>
      <c r="B326" s="497"/>
      <c r="C326" s="497"/>
      <c r="D326" s="497"/>
      <c r="E326" s="497"/>
      <c r="F326" s="497"/>
      <c r="G326" s="497"/>
      <c r="H326" s="497"/>
      <c r="I326" s="497"/>
      <c r="J326" s="497"/>
      <c r="K326" s="497"/>
      <c r="L326" s="497"/>
      <c r="M326" s="497"/>
      <c r="N326" s="497"/>
      <c r="O326" s="497"/>
      <c r="P326" s="497"/>
      <c r="Q326" s="497"/>
      <c r="R326" s="497"/>
      <c r="S326" s="497"/>
      <c r="T326" s="497"/>
      <c r="U326" s="497"/>
      <c r="V326" s="497"/>
      <c r="W326" s="497"/>
      <c r="X326" s="498"/>
      <c r="Y326" s="567" t="s">
        <v>32</v>
      </c>
      <c r="Z326" s="568"/>
      <c r="AA326" s="568"/>
      <c r="AB326" s="569"/>
      <c r="AC326" s="147"/>
      <c r="AF326" s="121">
        <v>0.5</v>
      </c>
    </row>
    <row r="328" spans="1:46" ht="15" customHeight="1" x14ac:dyDescent="0.2">
      <c r="A328" s="500" t="s">
        <v>112</v>
      </c>
      <c r="B328" s="501"/>
      <c r="C328" s="501"/>
      <c r="D328" s="501"/>
      <c r="E328" s="501"/>
      <c r="F328" s="501"/>
      <c r="G328" s="501"/>
      <c r="H328" s="501"/>
      <c r="I328" s="501"/>
      <c r="J328" s="501"/>
      <c r="K328" s="501"/>
      <c r="L328" s="501"/>
      <c r="M328" s="501"/>
      <c r="N328" s="501"/>
      <c r="O328" s="501"/>
      <c r="P328" s="501"/>
      <c r="Q328" s="501"/>
      <c r="R328" s="501"/>
      <c r="S328" s="501"/>
      <c r="T328" s="501"/>
      <c r="U328" s="501"/>
      <c r="V328" s="501"/>
      <c r="W328" s="501"/>
      <c r="X328" s="501"/>
      <c r="Y328" s="501"/>
      <c r="Z328" s="501"/>
      <c r="AA328" s="501"/>
      <c r="AB328" s="501"/>
      <c r="AC328" s="502"/>
    </row>
    <row r="329" spans="1:46" ht="28.5" x14ac:dyDescent="0.2">
      <c r="A329" s="455" t="s">
        <v>100</v>
      </c>
      <c r="B329" s="456"/>
      <c r="C329" s="456"/>
      <c r="D329" s="456"/>
      <c r="E329" s="456"/>
      <c r="F329" s="456"/>
      <c r="G329" s="456"/>
      <c r="H329" s="456"/>
      <c r="I329" s="456"/>
      <c r="J329" s="456"/>
      <c r="K329" s="456"/>
      <c r="L329" s="456"/>
      <c r="M329" s="456"/>
      <c r="N329" s="456"/>
      <c r="O329" s="456"/>
      <c r="P329" s="456"/>
      <c r="Q329" s="456"/>
      <c r="R329" s="456"/>
      <c r="S329" s="456"/>
      <c r="T329" s="456"/>
      <c r="U329" s="456"/>
      <c r="V329" s="456"/>
      <c r="W329" s="456"/>
      <c r="X329" s="456"/>
      <c r="Y329" s="456"/>
      <c r="Z329" s="456"/>
      <c r="AA329" s="456"/>
      <c r="AB329" s="456"/>
      <c r="AC329" s="457"/>
      <c r="AT329" s="335" t="str">
        <f>A329</f>
        <v xml:space="preserve">
</v>
      </c>
    </row>
    <row r="332" spans="1:46" ht="15" x14ac:dyDescent="0.25">
      <c r="A332" s="575" t="s">
        <v>81</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row>
    <row r="334" spans="1:46" ht="30.75" customHeight="1" x14ac:dyDescent="0.2">
      <c r="A334" s="496" t="s">
        <v>124</v>
      </c>
      <c r="B334" s="497"/>
      <c r="C334" s="497"/>
      <c r="D334" s="497"/>
      <c r="E334" s="497"/>
      <c r="F334" s="497"/>
      <c r="G334" s="497"/>
      <c r="H334" s="497"/>
      <c r="I334" s="497"/>
      <c r="J334" s="497"/>
      <c r="K334" s="497"/>
      <c r="L334" s="497"/>
      <c r="M334" s="497"/>
      <c r="N334" s="497"/>
      <c r="O334" s="497"/>
      <c r="P334" s="497"/>
      <c r="Q334" s="497"/>
      <c r="R334" s="497"/>
      <c r="S334" s="497"/>
      <c r="T334" s="497"/>
      <c r="U334" s="497"/>
      <c r="V334" s="497"/>
      <c r="W334" s="497"/>
      <c r="X334" s="498"/>
      <c r="Y334" s="567" t="s">
        <v>29</v>
      </c>
      <c r="Z334" s="568"/>
      <c r="AA334" s="568"/>
      <c r="AB334" s="569"/>
      <c r="AC334" s="147"/>
      <c r="AD334" s="6">
        <v>0</v>
      </c>
      <c r="AE334" s="157" t="str">
        <f>IF(AD334=1,AF334,IF(AD334=2,AF335,IF(AD334=3,AF336,IF(AD334=4,AF337,""))))</f>
        <v/>
      </c>
      <c r="AF334" s="121">
        <v>-0.5</v>
      </c>
    </row>
    <row r="335" spans="1:46" ht="29.25" customHeight="1" x14ac:dyDescent="0.2">
      <c r="A335" s="496" t="s">
        <v>125</v>
      </c>
      <c r="B335" s="497"/>
      <c r="C335" s="497"/>
      <c r="D335" s="497"/>
      <c r="E335" s="497"/>
      <c r="F335" s="497"/>
      <c r="G335" s="497"/>
      <c r="H335" s="497"/>
      <c r="I335" s="497"/>
      <c r="J335" s="497"/>
      <c r="K335" s="497"/>
      <c r="L335" s="497"/>
      <c r="M335" s="497"/>
      <c r="N335" s="497"/>
      <c r="O335" s="497"/>
      <c r="P335" s="497"/>
      <c r="Q335" s="497"/>
      <c r="R335" s="497"/>
      <c r="S335" s="497"/>
      <c r="T335" s="497"/>
      <c r="U335" s="497"/>
      <c r="V335" s="497"/>
      <c r="W335" s="497"/>
      <c r="X335" s="498"/>
      <c r="Y335" s="567" t="s">
        <v>30</v>
      </c>
      <c r="Z335" s="568"/>
      <c r="AA335" s="568"/>
      <c r="AB335" s="569"/>
      <c r="AC335" s="147"/>
      <c r="AF335" s="121">
        <v>0</v>
      </c>
    </row>
    <row r="336" spans="1:46" ht="42.75" customHeight="1" x14ac:dyDescent="0.2">
      <c r="A336" s="496" t="s">
        <v>126</v>
      </c>
      <c r="B336" s="497"/>
      <c r="C336" s="497"/>
      <c r="D336" s="497"/>
      <c r="E336" s="497"/>
      <c r="F336" s="497"/>
      <c r="G336" s="497"/>
      <c r="H336" s="497"/>
      <c r="I336" s="497"/>
      <c r="J336" s="497"/>
      <c r="K336" s="497"/>
      <c r="L336" s="497"/>
      <c r="M336" s="497"/>
      <c r="N336" s="497"/>
      <c r="O336" s="497"/>
      <c r="P336" s="497"/>
      <c r="Q336" s="497"/>
      <c r="R336" s="497"/>
      <c r="S336" s="497"/>
      <c r="T336" s="497"/>
      <c r="U336" s="497"/>
      <c r="V336" s="497"/>
      <c r="W336" s="497"/>
      <c r="X336" s="498"/>
      <c r="Y336" s="567" t="s">
        <v>31</v>
      </c>
      <c r="Z336" s="568"/>
      <c r="AA336" s="568"/>
      <c r="AB336" s="569"/>
      <c r="AC336" s="147"/>
      <c r="AF336" s="121">
        <v>0.25</v>
      </c>
    </row>
    <row r="337" spans="1:63" ht="35.25" customHeight="1" x14ac:dyDescent="0.2">
      <c r="A337" s="496" t="s">
        <v>127</v>
      </c>
      <c r="B337" s="497"/>
      <c r="C337" s="497"/>
      <c r="D337" s="497"/>
      <c r="E337" s="497"/>
      <c r="F337" s="497"/>
      <c r="G337" s="497"/>
      <c r="H337" s="497"/>
      <c r="I337" s="497"/>
      <c r="J337" s="497"/>
      <c r="K337" s="497"/>
      <c r="L337" s="497"/>
      <c r="M337" s="497"/>
      <c r="N337" s="497"/>
      <c r="O337" s="497"/>
      <c r="P337" s="497"/>
      <c r="Q337" s="497"/>
      <c r="R337" s="497"/>
      <c r="S337" s="497"/>
      <c r="T337" s="497"/>
      <c r="U337" s="497"/>
      <c r="V337" s="497"/>
      <c r="W337" s="497"/>
      <c r="X337" s="498"/>
      <c r="Y337" s="567" t="s">
        <v>32</v>
      </c>
      <c r="Z337" s="568"/>
      <c r="AA337" s="568"/>
      <c r="AB337" s="569"/>
      <c r="AC337" s="147"/>
      <c r="AF337" s="121">
        <v>0.5</v>
      </c>
    </row>
    <row r="339" spans="1:63" ht="15" customHeight="1" x14ac:dyDescent="0.2">
      <c r="A339" s="500" t="s">
        <v>112</v>
      </c>
      <c r="B339" s="501"/>
      <c r="C339" s="501"/>
      <c r="D339" s="501"/>
      <c r="E339" s="501"/>
      <c r="F339" s="501"/>
      <c r="G339" s="501"/>
      <c r="H339" s="501"/>
      <c r="I339" s="501"/>
      <c r="J339" s="501"/>
      <c r="K339" s="501"/>
      <c r="L339" s="501"/>
      <c r="M339" s="501"/>
      <c r="N339" s="501"/>
      <c r="O339" s="501"/>
      <c r="P339" s="501"/>
      <c r="Q339" s="501"/>
      <c r="R339" s="501"/>
      <c r="S339" s="501"/>
      <c r="T339" s="501"/>
      <c r="U339" s="501"/>
      <c r="V339" s="501"/>
      <c r="W339" s="501"/>
      <c r="X339" s="501"/>
      <c r="Y339" s="501"/>
      <c r="Z339" s="501"/>
      <c r="AA339" s="501"/>
      <c r="AB339" s="501"/>
      <c r="AC339" s="502"/>
    </row>
    <row r="340" spans="1:63" ht="28.5" x14ac:dyDescent="0.2">
      <c r="A340" s="455" t="s">
        <v>100</v>
      </c>
      <c r="B340" s="456"/>
      <c r="C340" s="456"/>
      <c r="D340" s="456"/>
      <c r="E340" s="456"/>
      <c r="F340" s="456"/>
      <c r="G340" s="456"/>
      <c r="H340" s="456"/>
      <c r="I340" s="456"/>
      <c r="J340" s="456"/>
      <c r="K340" s="456"/>
      <c r="L340" s="456"/>
      <c r="M340" s="456"/>
      <c r="N340" s="456"/>
      <c r="O340" s="456"/>
      <c r="P340" s="456"/>
      <c r="Q340" s="456"/>
      <c r="R340" s="456"/>
      <c r="S340" s="456"/>
      <c r="T340" s="456"/>
      <c r="U340" s="456"/>
      <c r="V340" s="456"/>
      <c r="W340" s="456"/>
      <c r="X340" s="456"/>
      <c r="Y340" s="456"/>
      <c r="Z340" s="456"/>
      <c r="AA340" s="456"/>
      <c r="AB340" s="456"/>
      <c r="AC340" s="457"/>
      <c r="AT340" s="335" t="str">
        <f>A340</f>
        <v xml:space="preserve">
</v>
      </c>
    </row>
    <row r="342" spans="1:63" ht="45" customHeight="1" x14ac:dyDescent="0.2">
      <c r="A342" s="530" t="s">
        <v>331</v>
      </c>
      <c r="B342" s="531"/>
      <c r="C342" s="579" t="s">
        <v>332</v>
      </c>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80"/>
    </row>
    <row r="343" spans="1:63" ht="14.25" customHeight="1" x14ac:dyDescent="0.2">
      <c r="A343" s="359"/>
      <c r="B343" s="359"/>
      <c r="C343" s="367"/>
      <c r="D343" s="367"/>
      <c r="E343" s="367"/>
      <c r="F343" s="367"/>
      <c r="G343" s="367"/>
      <c r="H343" s="367"/>
      <c r="I343" s="367"/>
      <c r="J343" s="367"/>
      <c r="K343" s="367"/>
      <c r="L343" s="367"/>
      <c r="M343" s="367"/>
      <c r="N343" s="367"/>
      <c r="O343" s="367"/>
      <c r="P343" s="367"/>
      <c r="Q343" s="367"/>
      <c r="R343" s="367"/>
      <c r="S343" s="367"/>
      <c r="T343" s="367"/>
      <c r="U343" s="367"/>
      <c r="V343" s="367"/>
      <c r="W343" s="367"/>
      <c r="X343" s="367"/>
      <c r="Y343" s="367"/>
      <c r="Z343" s="367"/>
      <c r="AA343" s="367"/>
      <c r="AB343" s="367"/>
      <c r="AC343" s="367"/>
    </row>
    <row r="345" spans="1:63" ht="15" x14ac:dyDescent="0.25">
      <c r="A345" s="156" t="s">
        <v>256</v>
      </c>
      <c r="B345" s="156" t="s">
        <v>257</v>
      </c>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c r="AA345" s="156"/>
      <c r="AB345" s="156"/>
      <c r="AC345" s="156"/>
    </row>
    <row r="347" spans="1:63" ht="15" x14ac:dyDescent="0.25">
      <c r="A347" s="650" t="s">
        <v>82</v>
      </c>
      <c r="B347" s="650"/>
      <c r="C347" s="650"/>
      <c r="D347" s="650"/>
      <c r="E347" s="650"/>
      <c r="F347" s="650"/>
      <c r="G347" s="650"/>
      <c r="H347" s="650"/>
      <c r="I347" s="650"/>
      <c r="J347" s="650"/>
      <c r="K347" s="650"/>
      <c r="L347" s="650"/>
      <c r="M347" s="650"/>
      <c r="N347" s="650"/>
      <c r="O347" s="650"/>
      <c r="P347" s="650"/>
      <c r="Q347" s="650"/>
      <c r="R347" s="650"/>
      <c r="S347" s="650"/>
      <c r="T347" s="650"/>
      <c r="U347" s="650"/>
      <c r="V347" s="650"/>
      <c r="W347" s="650"/>
      <c r="X347" s="650"/>
      <c r="Y347" s="650"/>
      <c r="Z347" s="650"/>
      <c r="AA347" s="650"/>
      <c r="AB347" s="650"/>
      <c r="AC347" s="650"/>
      <c r="BK347" s="402"/>
    </row>
    <row r="348" spans="1:63" ht="19.5" customHeight="1" x14ac:dyDescent="0.2">
      <c r="A348" s="532" t="s">
        <v>35</v>
      </c>
      <c r="B348" s="491"/>
      <c r="C348" s="491"/>
      <c r="D348" s="491"/>
      <c r="E348" s="491"/>
      <c r="F348" s="491"/>
      <c r="G348" s="491"/>
      <c r="H348" s="491"/>
      <c r="I348" s="491"/>
      <c r="J348" s="491"/>
      <c r="K348" s="491"/>
      <c r="L348" s="491"/>
      <c r="M348" s="491"/>
      <c r="N348" s="491"/>
      <c r="O348" s="491"/>
      <c r="P348" s="491"/>
      <c r="Q348" s="491"/>
      <c r="R348" s="491"/>
      <c r="S348" s="491"/>
      <c r="T348" s="491"/>
      <c r="U348" s="491"/>
      <c r="V348" s="491"/>
      <c r="W348" s="491"/>
      <c r="X348" s="491"/>
      <c r="Y348" s="492"/>
      <c r="Z348" s="603"/>
      <c r="AA348" s="603"/>
      <c r="AB348" s="603"/>
      <c r="AC348" s="603"/>
      <c r="AG348" s="158"/>
    </row>
    <row r="349" spans="1:63" ht="19.5" customHeight="1" x14ac:dyDescent="0.2">
      <c r="A349" s="532" t="s">
        <v>77</v>
      </c>
      <c r="B349" s="491"/>
      <c r="C349" s="491"/>
      <c r="D349" s="491"/>
      <c r="E349" s="491"/>
      <c r="F349" s="491"/>
      <c r="G349" s="491"/>
      <c r="H349" s="491"/>
      <c r="I349" s="491"/>
      <c r="J349" s="491"/>
      <c r="K349" s="491"/>
      <c r="L349" s="491"/>
      <c r="M349" s="491"/>
      <c r="N349" s="491"/>
      <c r="O349" s="491"/>
      <c r="P349" s="491"/>
      <c r="Q349" s="491"/>
      <c r="R349" s="491"/>
      <c r="S349" s="491"/>
      <c r="T349" s="491"/>
      <c r="U349" s="491"/>
      <c r="V349" s="491"/>
      <c r="W349" s="491"/>
      <c r="X349" s="491"/>
      <c r="Y349" s="492"/>
      <c r="Z349" s="603"/>
      <c r="AA349" s="603"/>
      <c r="AB349" s="603"/>
      <c r="AC349" s="603"/>
      <c r="AD349" s="215"/>
      <c r="AG349" s="158"/>
      <c r="AH349" s="158"/>
    </row>
    <row r="350" spans="1:63" ht="19.5" customHeight="1" x14ac:dyDescent="0.2">
      <c r="A350" s="532" t="s">
        <v>36</v>
      </c>
      <c r="B350" s="491"/>
      <c r="C350" s="491"/>
      <c r="D350" s="491"/>
      <c r="E350" s="491"/>
      <c r="F350" s="491"/>
      <c r="G350" s="491"/>
      <c r="H350" s="491"/>
      <c r="I350" s="491"/>
      <c r="J350" s="491"/>
      <c r="K350" s="491"/>
      <c r="L350" s="491"/>
      <c r="M350" s="491"/>
      <c r="N350" s="491"/>
      <c r="O350" s="491"/>
      <c r="P350" s="491"/>
      <c r="Q350" s="491"/>
      <c r="R350" s="491"/>
      <c r="S350" s="491"/>
      <c r="T350" s="491"/>
      <c r="U350" s="491"/>
      <c r="V350" s="491"/>
      <c r="W350" s="491"/>
      <c r="X350" s="491"/>
      <c r="Y350" s="492"/>
      <c r="Z350" s="604">
        <f>Z349-Z348</f>
        <v>0</v>
      </c>
      <c r="AA350" s="604"/>
      <c r="AB350" s="604"/>
      <c r="AC350" s="604"/>
      <c r="AD350" s="215"/>
      <c r="AG350" s="158"/>
      <c r="AH350" s="158"/>
    </row>
    <row r="351" spans="1:63" x14ac:dyDescent="0.2">
      <c r="AE351" s="121" t="s">
        <v>287</v>
      </c>
      <c r="AG351" s="291" t="s">
        <v>292</v>
      </c>
    </row>
    <row r="352" spans="1:63" ht="73.5" customHeight="1" x14ac:dyDescent="0.2">
      <c r="A352" s="570" t="s">
        <v>43</v>
      </c>
      <c r="B352" s="571"/>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2" t="s">
        <v>37</v>
      </c>
      <c r="AB352" s="572"/>
      <c r="AC352" s="573"/>
      <c r="AE352" s="157" t="str">
        <f>IF(AE353="","",IF(AND(Z350&gt;0, Z350&gt;=AH352),AG352,IF(AND(Z350&gt;0, Z350&lt;AH352), AG353,IF(Z350=AH354,AG354,IF(AND(Z350&lt;AH354, Z350&gt;AH355), AG355, IF(AND(Z350&lt;AH354, Z350&lt;=AH355),AG356,""))))))</f>
        <v/>
      </c>
      <c r="AF352" s="153" t="s">
        <v>290</v>
      </c>
      <c r="AG352" s="121">
        <v>-1</v>
      </c>
      <c r="AH352" s="158">
        <v>1000</v>
      </c>
      <c r="BK352" s="402"/>
    </row>
    <row r="353" spans="1:68" ht="33" customHeight="1" x14ac:dyDescent="0.2">
      <c r="A353" s="533" t="s">
        <v>104</v>
      </c>
      <c r="B353" s="534"/>
      <c r="C353" s="534"/>
      <c r="D353" s="534"/>
      <c r="E353" s="534"/>
      <c r="F353" s="534"/>
      <c r="G353" s="534"/>
      <c r="H353" s="534"/>
      <c r="I353" s="534"/>
      <c r="J353" s="534"/>
      <c r="K353" s="534"/>
      <c r="L353" s="534"/>
      <c r="M353" s="534"/>
      <c r="N353" s="534"/>
      <c r="O353" s="534"/>
      <c r="P353" s="534"/>
      <c r="Q353" s="534"/>
      <c r="R353" s="534"/>
      <c r="S353" s="534"/>
      <c r="T353" s="534"/>
      <c r="U353" s="534"/>
      <c r="V353" s="534"/>
      <c r="W353" s="534"/>
      <c r="X353" s="534"/>
      <c r="Y353" s="534"/>
      <c r="Z353" s="534"/>
      <c r="AA353" s="524" t="s">
        <v>38</v>
      </c>
      <c r="AB353" s="524"/>
      <c r="AC353" s="525"/>
      <c r="AE353" s="290" t="str">
        <f>IF(AND(Z349="",Z348=""),"",Z350)</f>
        <v/>
      </c>
      <c r="AF353" s="154" t="s">
        <v>291</v>
      </c>
      <c r="AG353" s="121">
        <v>-0.5</v>
      </c>
      <c r="AH353" s="158"/>
    </row>
    <row r="354" spans="1:68" ht="18" customHeight="1" x14ac:dyDescent="0.2">
      <c r="A354" s="526" t="s">
        <v>235</v>
      </c>
      <c r="B354" s="527"/>
      <c r="C354" s="527"/>
      <c r="D354" s="527"/>
      <c r="E354" s="527"/>
      <c r="F354" s="527"/>
      <c r="G354" s="527"/>
      <c r="H354" s="527"/>
      <c r="I354" s="527"/>
      <c r="J354" s="527"/>
      <c r="K354" s="527"/>
      <c r="L354" s="527"/>
      <c r="M354" s="527"/>
      <c r="N354" s="527"/>
      <c r="O354" s="527"/>
      <c r="P354" s="527"/>
      <c r="Q354" s="527"/>
      <c r="R354" s="527"/>
      <c r="S354" s="527"/>
      <c r="T354" s="527"/>
      <c r="U354" s="527"/>
      <c r="V354" s="527"/>
      <c r="W354" s="527"/>
      <c r="X354" s="527"/>
      <c r="Y354" s="527"/>
      <c r="Z354" s="527"/>
      <c r="AA354" s="524" t="s">
        <v>39</v>
      </c>
      <c r="AB354" s="524"/>
      <c r="AC354" s="525"/>
      <c r="AG354" s="121">
        <v>0</v>
      </c>
      <c r="AH354" s="158">
        <v>0</v>
      </c>
    </row>
    <row r="355" spans="1:68" ht="15.75" customHeight="1" x14ac:dyDescent="0.2">
      <c r="A355" s="533" t="s">
        <v>42</v>
      </c>
      <c r="B355" s="534"/>
      <c r="C355" s="534"/>
      <c r="D355" s="534"/>
      <c r="E355" s="534"/>
      <c r="F355" s="534"/>
      <c r="G355" s="534"/>
      <c r="H355" s="534"/>
      <c r="I355" s="534"/>
      <c r="J355" s="534"/>
      <c r="K355" s="534"/>
      <c r="L355" s="534"/>
      <c r="M355" s="534"/>
      <c r="N355" s="534"/>
      <c r="O355" s="534"/>
      <c r="P355" s="534"/>
      <c r="Q355" s="534"/>
      <c r="R355" s="534"/>
      <c r="S355" s="534"/>
      <c r="T355" s="534"/>
      <c r="U355" s="534"/>
      <c r="V355" s="534"/>
      <c r="W355" s="534"/>
      <c r="X355" s="534"/>
      <c r="Y355" s="534"/>
      <c r="Z355" s="534"/>
      <c r="AA355" s="535"/>
      <c r="AB355" s="535"/>
      <c r="AC355" s="536"/>
      <c r="AG355" s="121">
        <v>0.5</v>
      </c>
      <c r="AH355" s="158">
        <v>-1000</v>
      </c>
    </row>
    <row r="356" spans="1:68" ht="32.25" customHeight="1" x14ac:dyDescent="0.2">
      <c r="A356" s="537" t="s">
        <v>105</v>
      </c>
      <c r="B356" s="538"/>
      <c r="C356" s="538"/>
      <c r="D356" s="538"/>
      <c r="E356" s="538"/>
      <c r="F356" s="538"/>
      <c r="G356" s="538"/>
      <c r="H356" s="538"/>
      <c r="I356" s="538"/>
      <c r="J356" s="538"/>
      <c r="K356" s="538"/>
      <c r="L356" s="538"/>
      <c r="M356" s="538"/>
      <c r="N356" s="538"/>
      <c r="O356" s="538"/>
      <c r="P356" s="538"/>
      <c r="Q356" s="538"/>
      <c r="R356" s="538"/>
      <c r="S356" s="538"/>
      <c r="T356" s="538"/>
      <c r="U356" s="538"/>
      <c r="V356" s="538"/>
      <c r="W356" s="538"/>
      <c r="X356" s="538"/>
      <c r="Y356" s="538"/>
      <c r="Z356" s="538"/>
      <c r="AA356" s="577" t="s">
        <v>40</v>
      </c>
      <c r="AB356" s="577"/>
      <c r="AC356" s="578"/>
      <c r="AG356" s="121">
        <v>1</v>
      </c>
      <c r="AH356" s="158"/>
    </row>
    <row r="358" spans="1:68" ht="15" x14ac:dyDescent="0.2">
      <c r="A358" s="500" t="s">
        <v>112</v>
      </c>
      <c r="B358" s="501"/>
      <c r="C358" s="501"/>
      <c r="D358" s="501"/>
      <c r="E358" s="501"/>
      <c r="F358" s="501"/>
      <c r="G358" s="501"/>
      <c r="H358" s="501"/>
      <c r="I358" s="501"/>
      <c r="J358" s="501"/>
      <c r="K358" s="501"/>
      <c r="L358" s="501"/>
      <c r="M358" s="501"/>
      <c r="N358" s="501"/>
      <c r="O358" s="501"/>
      <c r="P358" s="501"/>
      <c r="Q358" s="501"/>
      <c r="R358" s="501"/>
      <c r="S358" s="501"/>
      <c r="T358" s="501"/>
      <c r="U358" s="501"/>
      <c r="V358" s="501"/>
      <c r="W358" s="501"/>
      <c r="X358" s="501"/>
      <c r="Y358" s="501"/>
      <c r="Z358" s="501"/>
      <c r="AA358" s="501"/>
      <c r="AB358" s="501"/>
      <c r="AC358" s="502"/>
    </row>
    <row r="359" spans="1:68" ht="28.5" x14ac:dyDescent="0.2">
      <c r="A359" s="455" t="s">
        <v>100</v>
      </c>
      <c r="B359" s="456"/>
      <c r="C359" s="456"/>
      <c r="D359" s="456"/>
      <c r="E359" s="456"/>
      <c r="F359" s="456"/>
      <c r="G359" s="456"/>
      <c r="H359" s="456"/>
      <c r="I359" s="456"/>
      <c r="J359" s="456"/>
      <c r="K359" s="456"/>
      <c r="L359" s="456"/>
      <c r="M359" s="456"/>
      <c r="N359" s="456"/>
      <c r="O359" s="456"/>
      <c r="P359" s="456"/>
      <c r="Q359" s="456"/>
      <c r="R359" s="456"/>
      <c r="S359" s="456"/>
      <c r="T359" s="456"/>
      <c r="U359" s="456"/>
      <c r="V359" s="456"/>
      <c r="W359" s="456"/>
      <c r="X359" s="456"/>
      <c r="Y359" s="456"/>
      <c r="Z359" s="456"/>
      <c r="AA359" s="456"/>
      <c r="AB359" s="456"/>
      <c r="AC359" s="457"/>
      <c r="AT359" s="335" t="str">
        <f>A359</f>
        <v xml:space="preserve">
</v>
      </c>
    </row>
    <row r="360" spans="1:68" ht="13.5" customHeight="1" x14ac:dyDescent="0.2">
      <c r="AC360" s="121"/>
    </row>
    <row r="361" spans="1:68" ht="45" customHeight="1" x14ac:dyDescent="0.2">
      <c r="A361" s="530" t="s">
        <v>331</v>
      </c>
      <c r="B361" s="531"/>
      <c r="C361" s="528" t="s">
        <v>333</v>
      </c>
      <c r="D361" s="528"/>
      <c r="E361" s="528"/>
      <c r="F361" s="528"/>
      <c r="G361" s="528"/>
      <c r="H361" s="528"/>
      <c r="I361" s="528"/>
      <c r="J361" s="528"/>
      <c r="K361" s="528"/>
      <c r="L361" s="528"/>
      <c r="M361" s="528"/>
      <c r="N361" s="528"/>
      <c r="O361" s="528"/>
      <c r="P361" s="528"/>
      <c r="Q361" s="528"/>
      <c r="R361" s="528"/>
      <c r="S361" s="528"/>
      <c r="T361" s="528"/>
      <c r="U361" s="528"/>
      <c r="V361" s="528"/>
      <c r="W361" s="528"/>
      <c r="X361" s="528"/>
      <c r="Y361" s="528"/>
      <c r="Z361" s="528"/>
      <c r="AA361" s="528"/>
      <c r="AB361" s="528"/>
      <c r="AC361" s="529"/>
    </row>
    <row r="362" spans="1:68" ht="15.75" customHeight="1" x14ac:dyDescent="0.2">
      <c r="A362" s="359"/>
      <c r="B362" s="359"/>
      <c r="C362" s="360"/>
      <c r="D362" s="360"/>
      <c r="E362" s="360"/>
      <c r="F362" s="360"/>
      <c r="G362" s="360"/>
      <c r="H362" s="360"/>
      <c r="I362" s="360"/>
      <c r="J362" s="360"/>
      <c r="K362" s="360"/>
      <c r="L362" s="360"/>
      <c r="M362" s="360"/>
      <c r="N362" s="360"/>
      <c r="O362" s="360"/>
      <c r="P362" s="360"/>
      <c r="Q362" s="360"/>
      <c r="R362" s="360"/>
      <c r="S362" s="360"/>
      <c r="T362" s="360"/>
      <c r="U362" s="360"/>
      <c r="V362" s="360"/>
      <c r="W362" s="360"/>
      <c r="X362" s="360"/>
      <c r="Y362" s="360"/>
      <c r="Z362" s="360"/>
      <c r="AA362" s="360"/>
      <c r="AB362" s="360"/>
      <c r="AC362" s="360"/>
    </row>
    <row r="363" spans="1:68"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c r="AB363" s="159"/>
      <c r="AC363" s="160"/>
    </row>
    <row r="364" spans="1:68" ht="16.5" x14ac:dyDescent="0.3">
      <c r="A364" s="156" t="s">
        <v>255</v>
      </c>
      <c r="B364" s="156" t="s">
        <v>370</v>
      </c>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c r="AA364" s="156"/>
      <c r="AB364" s="156"/>
      <c r="AC364" s="156"/>
    </row>
    <row r="365" spans="1:68" x14ac:dyDescent="0.2">
      <c r="Q365" s="161"/>
    </row>
    <row r="366" spans="1:68" ht="20.25" customHeight="1" x14ac:dyDescent="0.25">
      <c r="A366" s="611" t="s">
        <v>84</v>
      </c>
      <c r="B366" s="611"/>
      <c r="C366" s="611"/>
      <c r="D366" s="611"/>
      <c r="E366" s="611"/>
      <c r="F366" s="611"/>
      <c r="G366" s="611"/>
      <c r="H366" s="611"/>
      <c r="I366" s="611"/>
      <c r="J366" s="611"/>
      <c r="K366" s="611"/>
      <c r="L366" s="611"/>
      <c r="M366" s="611"/>
      <c r="N366" s="611"/>
      <c r="O366" s="611"/>
      <c r="P366" s="611"/>
      <c r="Q366" s="611"/>
      <c r="R366" s="611"/>
      <c r="S366" s="611"/>
      <c r="T366" s="611"/>
      <c r="U366" s="611"/>
      <c r="V366" s="611"/>
      <c r="W366" s="611"/>
      <c r="X366" s="611"/>
      <c r="Y366" s="611"/>
      <c r="Z366" s="611"/>
      <c r="AA366" s="611"/>
      <c r="AB366" s="611"/>
      <c r="AC366" s="611"/>
      <c r="BK366" s="402"/>
      <c r="BL366" s="402"/>
      <c r="BM366" s="402"/>
      <c r="BN366" s="402"/>
      <c r="BO366" s="402"/>
      <c r="BP366" s="402"/>
    </row>
    <row r="367" spans="1:68" ht="27.75" customHeight="1" x14ac:dyDescent="0.2">
      <c r="A367" s="496" t="s">
        <v>128</v>
      </c>
      <c r="B367" s="497"/>
      <c r="C367" s="497"/>
      <c r="D367" s="497"/>
      <c r="E367" s="497"/>
      <c r="F367" s="497"/>
      <c r="G367" s="497"/>
      <c r="H367" s="497"/>
      <c r="I367" s="497"/>
      <c r="J367" s="497"/>
      <c r="K367" s="497"/>
      <c r="L367" s="497"/>
      <c r="M367" s="497"/>
      <c r="N367" s="497"/>
      <c r="O367" s="497"/>
      <c r="P367" s="497"/>
      <c r="Q367" s="497"/>
      <c r="R367" s="497"/>
      <c r="S367" s="497"/>
      <c r="T367" s="497"/>
      <c r="U367" s="497"/>
      <c r="V367" s="497"/>
      <c r="W367" s="497"/>
      <c r="X367" s="498"/>
      <c r="Y367" s="493" t="s">
        <v>44</v>
      </c>
      <c r="Z367" s="494"/>
      <c r="AA367" s="494"/>
      <c r="AB367" s="495"/>
      <c r="AC367" s="147"/>
      <c r="AD367" s="6">
        <v>0</v>
      </c>
      <c r="AE367" s="157" t="str">
        <f>IF(AD367=1,AF367,IF(AD367=2,AF368,IF(AD367=3,AF369,IF(AD367=4,AF370,""))))</f>
        <v/>
      </c>
      <c r="AF367" s="121">
        <v>-1</v>
      </c>
    </row>
    <row r="368" spans="1:68" ht="30" customHeight="1" x14ac:dyDescent="0.2">
      <c r="A368" s="496" t="s">
        <v>129</v>
      </c>
      <c r="B368" s="497"/>
      <c r="C368" s="497"/>
      <c r="D368" s="497"/>
      <c r="E368" s="497"/>
      <c r="F368" s="497"/>
      <c r="G368" s="497"/>
      <c r="H368" s="497"/>
      <c r="I368" s="497"/>
      <c r="J368" s="497"/>
      <c r="K368" s="497"/>
      <c r="L368" s="497"/>
      <c r="M368" s="497"/>
      <c r="N368" s="497"/>
      <c r="O368" s="497"/>
      <c r="P368" s="497"/>
      <c r="Q368" s="497"/>
      <c r="R368" s="497"/>
      <c r="S368" s="497"/>
      <c r="T368" s="497"/>
      <c r="U368" s="497"/>
      <c r="V368" s="497"/>
      <c r="W368" s="497"/>
      <c r="X368" s="498"/>
      <c r="Y368" s="493" t="s">
        <v>30</v>
      </c>
      <c r="Z368" s="494"/>
      <c r="AA368" s="494"/>
      <c r="AB368" s="495"/>
      <c r="AC368" s="147"/>
      <c r="AF368" s="121">
        <v>0</v>
      </c>
    </row>
    <row r="369" spans="1:68" ht="30.75" customHeight="1" x14ac:dyDescent="0.2">
      <c r="A369" s="496" t="s">
        <v>130</v>
      </c>
      <c r="B369" s="497"/>
      <c r="C369" s="497"/>
      <c r="D369" s="497"/>
      <c r="E369" s="497"/>
      <c r="F369" s="497"/>
      <c r="G369" s="497"/>
      <c r="H369" s="497"/>
      <c r="I369" s="497"/>
      <c r="J369" s="497"/>
      <c r="K369" s="497"/>
      <c r="L369" s="497"/>
      <c r="M369" s="497"/>
      <c r="N369" s="497"/>
      <c r="O369" s="497"/>
      <c r="P369" s="497"/>
      <c r="Q369" s="497"/>
      <c r="R369" s="497"/>
      <c r="S369" s="497"/>
      <c r="T369" s="497"/>
      <c r="U369" s="497"/>
      <c r="V369" s="497"/>
      <c r="W369" s="497"/>
      <c r="X369" s="498"/>
      <c r="Y369" s="493" t="s">
        <v>32</v>
      </c>
      <c r="Z369" s="494"/>
      <c r="AA369" s="494"/>
      <c r="AB369" s="495"/>
      <c r="AC369" s="147"/>
      <c r="AF369" s="121">
        <v>0.5</v>
      </c>
    </row>
    <row r="370" spans="1:68" ht="32.25" customHeight="1" x14ac:dyDescent="0.2">
      <c r="A370" s="496" t="s">
        <v>131</v>
      </c>
      <c r="B370" s="497"/>
      <c r="C370" s="497"/>
      <c r="D370" s="497"/>
      <c r="E370" s="497"/>
      <c r="F370" s="497"/>
      <c r="G370" s="497"/>
      <c r="H370" s="497"/>
      <c r="I370" s="497"/>
      <c r="J370" s="497"/>
      <c r="K370" s="497"/>
      <c r="L370" s="497"/>
      <c r="M370" s="497"/>
      <c r="N370" s="497"/>
      <c r="O370" s="497"/>
      <c r="P370" s="497"/>
      <c r="Q370" s="497"/>
      <c r="R370" s="497"/>
      <c r="S370" s="497"/>
      <c r="T370" s="497"/>
      <c r="U370" s="497"/>
      <c r="V370" s="497"/>
      <c r="W370" s="497"/>
      <c r="X370" s="498"/>
      <c r="Y370" s="493" t="s">
        <v>45</v>
      </c>
      <c r="Z370" s="494"/>
      <c r="AA370" s="494"/>
      <c r="AB370" s="495"/>
      <c r="AC370" s="147"/>
      <c r="AF370" s="121">
        <v>1</v>
      </c>
    </row>
    <row r="372" spans="1:68" ht="15" customHeight="1" x14ac:dyDescent="0.2">
      <c r="A372" s="500" t="s">
        <v>112</v>
      </c>
      <c r="B372" s="501"/>
      <c r="C372" s="501"/>
      <c r="D372" s="501"/>
      <c r="E372" s="501"/>
      <c r="F372" s="501"/>
      <c r="G372" s="501"/>
      <c r="H372" s="501"/>
      <c r="I372" s="501"/>
      <c r="J372" s="501"/>
      <c r="K372" s="501"/>
      <c r="L372" s="501"/>
      <c r="M372" s="501"/>
      <c r="N372" s="501"/>
      <c r="O372" s="501"/>
      <c r="P372" s="501"/>
      <c r="Q372" s="501"/>
      <c r="R372" s="501"/>
      <c r="S372" s="501"/>
      <c r="T372" s="501"/>
      <c r="U372" s="501"/>
      <c r="V372" s="501"/>
      <c r="W372" s="501"/>
      <c r="X372" s="501"/>
      <c r="Y372" s="501"/>
      <c r="Z372" s="501"/>
      <c r="AA372" s="501"/>
      <c r="AB372" s="501"/>
      <c r="AC372" s="502"/>
    </row>
    <row r="373" spans="1:68" ht="28.5" x14ac:dyDescent="0.2">
      <c r="A373" s="455" t="s">
        <v>100</v>
      </c>
      <c r="B373" s="456"/>
      <c r="C373" s="456"/>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7"/>
      <c r="AT373" s="335" t="str">
        <f>A373</f>
        <v xml:space="preserve">
</v>
      </c>
    </row>
    <row r="374" spans="1:68" ht="14.25" customHeight="1" x14ac:dyDescent="0.2">
      <c r="AC374" s="121"/>
    </row>
    <row r="375" spans="1:68" ht="45" customHeight="1" x14ac:dyDescent="0.2">
      <c r="A375" s="530" t="s">
        <v>331</v>
      </c>
      <c r="B375" s="531"/>
      <c r="C375" s="528" t="s">
        <v>334</v>
      </c>
      <c r="D375" s="528"/>
      <c r="E375" s="528"/>
      <c r="F375" s="528"/>
      <c r="G375" s="528"/>
      <c r="H375" s="528"/>
      <c r="I375" s="528"/>
      <c r="J375" s="528"/>
      <c r="K375" s="528"/>
      <c r="L375" s="528"/>
      <c r="M375" s="528"/>
      <c r="N375" s="528"/>
      <c r="O375" s="528"/>
      <c r="P375" s="528"/>
      <c r="Q375" s="528"/>
      <c r="R375" s="528"/>
      <c r="S375" s="528"/>
      <c r="T375" s="528"/>
      <c r="U375" s="528"/>
      <c r="V375" s="528"/>
      <c r="W375" s="528"/>
      <c r="X375" s="528"/>
      <c r="Y375" s="528"/>
      <c r="Z375" s="528"/>
      <c r="AA375" s="528"/>
      <c r="AB375" s="528"/>
      <c r="AC375" s="529"/>
    </row>
    <row r="378" spans="1:68" ht="15" customHeight="1" x14ac:dyDescent="0.25">
      <c r="A378" s="156" t="s">
        <v>254</v>
      </c>
      <c r="B378" s="156" t="s">
        <v>182</v>
      </c>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c r="AA378" s="156"/>
      <c r="AB378" s="156"/>
      <c r="AC378" s="156"/>
    </row>
    <row r="379" spans="1:68" ht="14.25" customHeight="1" x14ac:dyDescent="0.2">
      <c r="Q379" s="161"/>
    </row>
    <row r="380" spans="1:68" ht="36.75" customHeight="1" x14ac:dyDescent="0.2">
      <c r="A380" s="576" t="s">
        <v>85</v>
      </c>
      <c r="B380" s="576"/>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BL380" s="402"/>
      <c r="BM380" s="402"/>
      <c r="BN380" s="402"/>
      <c r="BO380" s="402"/>
      <c r="BP380" s="402"/>
    </row>
    <row r="381" spans="1:68" ht="31.5" customHeight="1" x14ac:dyDescent="0.2">
      <c r="A381" s="490" t="s">
        <v>132</v>
      </c>
      <c r="B381" s="491"/>
      <c r="C381" s="491"/>
      <c r="D381" s="491"/>
      <c r="E381" s="491"/>
      <c r="F381" s="491"/>
      <c r="G381" s="491"/>
      <c r="H381" s="491"/>
      <c r="I381" s="491"/>
      <c r="J381" s="491"/>
      <c r="K381" s="491"/>
      <c r="L381" s="491"/>
      <c r="M381" s="491"/>
      <c r="N381" s="491"/>
      <c r="O381" s="491"/>
      <c r="P381" s="491"/>
      <c r="Q381" s="491"/>
      <c r="R381" s="491"/>
      <c r="S381" s="491"/>
      <c r="T381" s="491"/>
      <c r="U381" s="491"/>
      <c r="V381" s="491"/>
      <c r="W381" s="491"/>
      <c r="X381" s="492"/>
      <c r="Y381" s="499" t="s">
        <v>30</v>
      </c>
      <c r="Z381" s="499"/>
      <c r="AA381" s="499"/>
      <c r="AB381" s="499"/>
      <c r="AC381" s="147"/>
      <c r="AD381" s="6">
        <v>0</v>
      </c>
      <c r="AE381" s="157" t="str">
        <f>IF(AD381=1,AF381,IF(AD381=2,AF382,""))</f>
        <v/>
      </c>
      <c r="AF381" s="121">
        <v>0</v>
      </c>
    </row>
    <row r="382" spans="1:68" ht="39" customHeight="1" x14ac:dyDescent="0.2">
      <c r="A382" s="490" t="s">
        <v>133</v>
      </c>
      <c r="B382" s="491"/>
      <c r="C382" s="491"/>
      <c r="D382" s="491"/>
      <c r="E382" s="491"/>
      <c r="F382" s="491"/>
      <c r="G382" s="491"/>
      <c r="H382" s="491"/>
      <c r="I382" s="491"/>
      <c r="J382" s="491"/>
      <c r="K382" s="491"/>
      <c r="L382" s="491"/>
      <c r="M382" s="491"/>
      <c r="N382" s="491"/>
      <c r="O382" s="491"/>
      <c r="P382" s="491"/>
      <c r="Q382" s="491"/>
      <c r="R382" s="491"/>
      <c r="S382" s="491"/>
      <c r="T382" s="491"/>
      <c r="U382" s="491"/>
      <c r="V382" s="491"/>
      <c r="W382" s="491"/>
      <c r="X382" s="492"/>
      <c r="Y382" s="499" t="s">
        <v>45</v>
      </c>
      <c r="Z382" s="499"/>
      <c r="AA382" s="499"/>
      <c r="AB382" s="499"/>
      <c r="AC382" s="147"/>
      <c r="AF382" s="121">
        <v>1</v>
      </c>
    </row>
    <row r="384" spans="1:68" ht="15" x14ac:dyDescent="0.2">
      <c r="A384" s="500" t="s">
        <v>112</v>
      </c>
      <c r="B384" s="501"/>
      <c r="C384" s="501"/>
      <c r="D384" s="501"/>
      <c r="E384" s="501"/>
      <c r="F384" s="501"/>
      <c r="G384" s="501"/>
      <c r="H384" s="501"/>
      <c r="I384" s="501"/>
      <c r="J384" s="501"/>
      <c r="K384" s="501"/>
      <c r="L384" s="501"/>
      <c r="M384" s="501"/>
      <c r="N384" s="501"/>
      <c r="O384" s="501"/>
      <c r="P384" s="501"/>
      <c r="Q384" s="501"/>
      <c r="R384" s="501"/>
      <c r="S384" s="501"/>
      <c r="T384" s="501"/>
      <c r="U384" s="501"/>
      <c r="V384" s="501"/>
      <c r="W384" s="501"/>
      <c r="X384" s="501"/>
      <c r="Y384" s="501"/>
      <c r="Z384" s="501"/>
      <c r="AA384" s="501"/>
      <c r="AB384" s="501"/>
      <c r="AC384" s="502"/>
    </row>
    <row r="385" spans="1:46" ht="28.5" x14ac:dyDescent="0.2">
      <c r="A385" s="504" t="s">
        <v>100</v>
      </c>
      <c r="B385" s="505"/>
      <c r="C385" s="505"/>
      <c r="D385" s="505"/>
      <c r="E385" s="505"/>
      <c r="F385" s="505"/>
      <c r="G385" s="505"/>
      <c r="H385" s="505"/>
      <c r="I385" s="505"/>
      <c r="J385" s="505"/>
      <c r="K385" s="505"/>
      <c r="L385" s="505"/>
      <c r="M385" s="505"/>
      <c r="N385" s="505"/>
      <c r="O385" s="505"/>
      <c r="P385" s="505"/>
      <c r="Q385" s="505"/>
      <c r="R385" s="505"/>
      <c r="S385" s="505"/>
      <c r="T385" s="505"/>
      <c r="U385" s="505"/>
      <c r="V385" s="505"/>
      <c r="W385" s="505"/>
      <c r="X385" s="505"/>
      <c r="Y385" s="505"/>
      <c r="Z385" s="505"/>
      <c r="AA385" s="505"/>
      <c r="AB385" s="505"/>
      <c r="AC385" s="506"/>
      <c r="AT385" s="335" t="str">
        <f>A385</f>
        <v xml:space="preserve">
</v>
      </c>
    </row>
    <row r="386" spans="1:46" s="162" customFormat="1" ht="14.25" customHeight="1" x14ac:dyDescent="0.2">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c r="AA386" s="132"/>
      <c r="AB386" s="132"/>
      <c r="AC386" s="132"/>
      <c r="AD386" s="168"/>
      <c r="AM386" s="3"/>
      <c r="AN386" s="3"/>
      <c r="AO386" s="3"/>
      <c r="AP386" s="3"/>
      <c r="AT386" s="129"/>
    </row>
    <row r="387" spans="1:46" ht="45" customHeight="1" x14ac:dyDescent="0.2">
      <c r="A387" s="530" t="s">
        <v>331</v>
      </c>
      <c r="B387" s="531"/>
      <c r="C387" s="528" t="s">
        <v>335</v>
      </c>
      <c r="D387" s="528"/>
      <c r="E387" s="528"/>
      <c r="F387" s="528"/>
      <c r="G387" s="528"/>
      <c r="H387" s="528"/>
      <c r="I387" s="528"/>
      <c r="J387" s="528"/>
      <c r="K387" s="528"/>
      <c r="L387" s="528"/>
      <c r="M387" s="528"/>
      <c r="N387" s="528"/>
      <c r="O387" s="528"/>
      <c r="P387" s="528"/>
      <c r="Q387" s="528"/>
      <c r="R387" s="528"/>
      <c r="S387" s="528"/>
      <c r="T387" s="528"/>
      <c r="U387" s="528"/>
      <c r="V387" s="528"/>
      <c r="W387" s="528"/>
      <c r="X387" s="528"/>
      <c r="Y387" s="528"/>
      <c r="Z387" s="528"/>
      <c r="AA387" s="528"/>
      <c r="AB387" s="528"/>
      <c r="AC387" s="529"/>
    </row>
    <row r="390" spans="1:46" ht="15" x14ac:dyDescent="0.25">
      <c r="A390" s="156" t="s">
        <v>253</v>
      </c>
      <c r="B390" s="156" t="s">
        <v>183</v>
      </c>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c r="AA390" s="156"/>
      <c r="AB390" s="156"/>
      <c r="AC390" s="156"/>
    </row>
    <row r="392" spans="1:46" ht="30.75" customHeight="1" x14ac:dyDescent="0.2">
      <c r="A392" s="503" t="s">
        <v>109</v>
      </c>
      <c r="B392" s="503"/>
      <c r="C392" s="503"/>
      <c r="D392" s="503"/>
      <c r="E392" s="503"/>
      <c r="F392" s="503"/>
      <c r="G392" s="503"/>
      <c r="H392" s="503"/>
      <c r="I392" s="503"/>
      <c r="J392" s="503"/>
      <c r="K392" s="503"/>
      <c r="L392" s="503"/>
      <c r="M392" s="503"/>
      <c r="N392" s="503"/>
      <c r="O392" s="503"/>
      <c r="P392" s="503"/>
      <c r="Q392" s="503"/>
      <c r="R392" s="503"/>
      <c r="S392" s="503"/>
      <c r="T392" s="503"/>
      <c r="U392" s="503"/>
      <c r="V392" s="503"/>
      <c r="W392" s="503"/>
      <c r="X392" s="503"/>
      <c r="Y392" s="503"/>
      <c r="Z392" s="503"/>
      <c r="AA392" s="503"/>
      <c r="AB392" s="503"/>
      <c r="AC392" s="503"/>
    </row>
    <row r="393" spans="1:46" ht="16.5" customHeight="1" x14ac:dyDescent="0.2">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row>
    <row r="394" spans="1:46" ht="33.75" customHeight="1" x14ac:dyDescent="0.2">
      <c r="A394" s="511" t="s">
        <v>108</v>
      </c>
      <c r="B394" s="511"/>
      <c r="C394" s="511"/>
      <c r="D394" s="511"/>
      <c r="E394" s="511"/>
      <c r="F394" s="511"/>
      <c r="G394" s="511"/>
      <c r="H394" s="511"/>
      <c r="I394" s="511"/>
      <c r="J394" s="511"/>
      <c r="K394" s="511"/>
      <c r="L394" s="511"/>
      <c r="M394" s="511"/>
      <c r="N394" s="511"/>
      <c r="O394" s="511"/>
      <c r="P394" s="511"/>
      <c r="Q394" s="511"/>
      <c r="R394" s="511"/>
      <c r="S394" s="511"/>
      <c r="T394" s="511"/>
      <c r="U394" s="511"/>
      <c r="V394" s="511"/>
      <c r="W394" s="511"/>
      <c r="X394" s="511"/>
      <c r="Y394" s="511"/>
      <c r="Z394" s="511"/>
      <c r="AA394" s="511"/>
      <c r="AB394" s="511"/>
      <c r="AC394" s="164"/>
    </row>
    <row r="395" spans="1:46" ht="45" customHeight="1" x14ac:dyDescent="0.2">
      <c r="A395" s="681" t="s">
        <v>236</v>
      </c>
      <c r="B395" s="682"/>
      <c r="C395" s="682"/>
      <c r="D395" s="682"/>
      <c r="E395" s="682"/>
      <c r="F395" s="682"/>
      <c r="G395" s="682"/>
      <c r="H395" s="682"/>
      <c r="I395" s="682"/>
      <c r="J395" s="682"/>
      <c r="K395" s="682"/>
      <c r="L395" s="682"/>
      <c r="M395" s="682"/>
      <c r="N395" s="682"/>
      <c r="O395" s="682"/>
      <c r="P395" s="682"/>
      <c r="Q395" s="682"/>
      <c r="R395" s="682"/>
      <c r="S395" s="682"/>
      <c r="T395" s="682"/>
      <c r="U395" s="682"/>
      <c r="V395" s="682"/>
      <c r="W395" s="682"/>
      <c r="X395" s="683"/>
      <c r="Y395" s="684" t="s">
        <v>30</v>
      </c>
      <c r="Z395" s="685"/>
      <c r="AA395" s="685"/>
      <c r="AB395" s="686"/>
      <c r="AC395" s="165"/>
      <c r="AD395" s="6">
        <v>0</v>
      </c>
      <c r="AE395" s="157" t="str">
        <f>IF(AD395=1,AF395,IF(AD395=2,AF396,""))</f>
        <v/>
      </c>
      <c r="AF395" s="121">
        <v>0</v>
      </c>
    </row>
    <row r="396" spans="1:46" ht="32.25" customHeight="1" x14ac:dyDescent="0.2">
      <c r="A396" s="508" t="s">
        <v>152</v>
      </c>
      <c r="B396" s="509"/>
      <c r="C396" s="509"/>
      <c r="D396" s="509"/>
      <c r="E396" s="509"/>
      <c r="F396" s="509"/>
      <c r="G396" s="509"/>
      <c r="H396" s="509"/>
      <c r="I396" s="509"/>
      <c r="J396" s="509"/>
      <c r="K396" s="509"/>
      <c r="L396" s="509"/>
      <c r="M396" s="509"/>
      <c r="N396" s="509"/>
      <c r="O396" s="509"/>
      <c r="P396" s="509"/>
      <c r="Q396" s="509"/>
      <c r="R396" s="509"/>
      <c r="S396" s="509"/>
      <c r="T396" s="509"/>
      <c r="U396" s="509"/>
      <c r="V396" s="509"/>
      <c r="W396" s="509"/>
      <c r="X396" s="510"/>
      <c r="Y396" s="687" t="s">
        <v>32</v>
      </c>
      <c r="Z396" s="688"/>
      <c r="AA396" s="688"/>
      <c r="AB396" s="689"/>
      <c r="AC396" s="147"/>
      <c r="AF396" s="121">
        <v>0.5</v>
      </c>
    </row>
    <row r="397" spans="1:46" ht="33" customHeight="1" x14ac:dyDescent="0.2">
      <c r="A397" s="166" t="s">
        <v>106</v>
      </c>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8"/>
      <c r="Z397" s="168"/>
      <c r="AA397" s="168"/>
      <c r="AB397" s="168"/>
      <c r="AC397" s="131"/>
    </row>
    <row r="398" spans="1:46" ht="36" customHeight="1" x14ac:dyDescent="0.2">
      <c r="A398" s="512" t="s">
        <v>107</v>
      </c>
      <c r="B398" s="512"/>
      <c r="C398" s="512"/>
      <c r="D398" s="512"/>
      <c r="E398" s="512"/>
      <c r="F398" s="512"/>
      <c r="G398" s="512"/>
      <c r="H398" s="512"/>
      <c r="I398" s="512"/>
      <c r="J398" s="512"/>
      <c r="K398" s="512"/>
      <c r="L398" s="512"/>
      <c r="M398" s="512"/>
      <c r="N398" s="512"/>
      <c r="O398" s="512"/>
      <c r="P398" s="512"/>
      <c r="Q398" s="512"/>
      <c r="R398" s="512"/>
      <c r="S398" s="512"/>
      <c r="T398" s="512"/>
      <c r="U398" s="512"/>
      <c r="V398" s="512"/>
      <c r="W398" s="512"/>
      <c r="X398" s="512"/>
      <c r="Y398" s="512"/>
      <c r="Z398" s="512"/>
      <c r="AA398" s="512"/>
      <c r="AB398" s="512"/>
      <c r="AC398" s="131"/>
    </row>
    <row r="399" spans="1:46" ht="47.25" customHeight="1" x14ac:dyDescent="0.2">
      <c r="A399" s="548" t="s">
        <v>134</v>
      </c>
      <c r="B399" s="548"/>
      <c r="C399" s="548"/>
      <c r="D399" s="548"/>
      <c r="E399" s="548"/>
      <c r="F399" s="548"/>
      <c r="G399" s="548"/>
      <c r="H399" s="548"/>
      <c r="I399" s="548"/>
      <c r="J399" s="548"/>
      <c r="K399" s="548"/>
      <c r="L399" s="548"/>
      <c r="M399" s="548"/>
      <c r="N399" s="548"/>
      <c r="O399" s="548"/>
      <c r="P399" s="548"/>
      <c r="Q399" s="548"/>
      <c r="R399" s="548"/>
      <c r="S399" s="548"/>
      <c r="T399" s="548"/>
      <c r="U399" s="548"/>
      <c r="V399" s="548"/>
      <c r="W399" s="548"/>
      <c r="X399" s="548"/>
      <c r="Y399" s="612" t="s">
        <v>30</v>
      </c>
      <c r="Z399" s="612"/>
      <c r="AA399" s="612"/>
      <c r="AB399" s="612"/>
      <c r="AC399" s="147"/>
      <c r="AE399" s="157" t="str">
        <f>IF(AD395=3,AF395,IF(AD395=4,AF396,""))</f>
        <v/>
      </c>
    </row>
    <row r="400" spans="1:46" ht="33.75" customHeight="1" x14ac:dyDescent="0.2">
      <c r="A400" s="548" t="s">
        <v>153</v>
      </c>
      <c r="B400" s="548"/>
      <c r="C400" s="548"/>
      <c r="D400" s="548"/>
      <c r="E400" s="548"/>
      <c r="F400" s="548"/>
      <c r="G400" s="548"/>
      <c r="H400" s="548"/>
      <c r="I400" s="548"/>
      <c r="J400" s="548"/>
      <c r="K400" s="548"/>
      <c r="L400" s="548"/>
      <c r="M400" s="548"/>
      <c r="N400" s="548"/>
      <c r="O400" s="548"/>
      <c r="P400" s="548"/>
      <c r="Q400" s="548"/>
      <c r="R400" s="548"/>
      <c r="S400" s="548"/>
      <c r="T400" s="548"/>
      <c r="U400" s="548"/>
      <c r="V400" s="548"/>
      <c r="W400" s="548"/>
      <c r="X400" s="548"/>
      <c r="Y400" s="612" t="s">
        <v>32</v>
      </c>
      <c r="Z400" s="612"/>
      <c r="AA400" s="612"/>
      <c r="AB400" s="612"/>
      <c r="AC400" s="147"/>
    </row>
    <row r="402" spans="1:46" ht="15" customHeight="1" x14ac:dyDescent="0.2">
      <c r="A402" s="500" t="s">
        <v>112</v>
      </c>
      <c r="B402" s="501"/>
      <c r="C402" s="501"/>
      <c r="D402" s="501"/>
      <c r="E402" s="501"/>
      <c r="F402" s="501"/>
      <c r="G402" s="501"/>
      <c r="H402" s="501"/>
      <c r="I402" s="501"/>
      <c r="J402" s="501"/>
      <c r="K402" s="501"/>
      <c r="L402" s="501"/>
      <c r="M402" s="501"/>
      <c r="N402" s="501"/>
      <c r="O402" s="501"/>
      <c r="P402" s="501"/>
      <c r="Q402" s="501"/>
      <c r="R402" s="501"/>
      <c r="S402" s="501"/>
      <c r="T402" s="501"/>
      <c r="U402" s="501"/>
      <c r="V402" s="501"/>
      <c r="W402" s="501"/>
      <c r="X402" s="501"/>
      <c r="Y402" s="501"/>
      <c r="Z402" s="501"/>
      <c r="AA402" s="501"/>
      <c r="AB402" s="501"/>
      <c r="AC402" s="502"/>
    </row>
    <row r="403" spans="1:46" ht="28.5" x14ac:dyDescent="0.2">
      <c r="A403" s="455" t="s">
        <v>100</v>
      </c>
      <c r="B403" s="456"/>
      <c r="C403" s="456"/>
      <c r="D403" s="456"/>
      <c r="E403" s="456"/>
      <c r="F403" s="456"/>
      <c r="G403" s="456"/>
      <c r="H403" s="456"/>
      <c r="I403" s="456"/>
      <c r="J403" s="456"/>
      <c r="K403" s="456"/>
      <c r="L403" s="456"/>
      <c r="M403" s="456"/>
      <c r="N403" s="456"/>
      <c r="O403" s="456"/>
      <c r="P403" s="456"/>
      <c r="Q403" s="456"/>
      <c r="R403" s="456"/>
      <c r="S403" s="456"/>
      <c r="T403" s="456"/>
      <c r="U403" s="456"/>
      <c r="V403" s="456"/>
      <c r="W403" s="456"/>
      <c r="X403" s="456"/>
      <c r="Y403" s="456"/>
      <c r="Z403" s="456"/>
      <c r="AA403" s="456"/>
      <c r="AB403" s="456"/>
      <c r="AC403" s="457"/>
      <c r="AT403" s="335" t="str">
        <f>A403</f>
        <v xml:space="preserve">
</v>
      </c>
    </row>
    <row r="406" spans="1:46" ht="15" customHeight="1" x14ac:dyDescent="0.25">
      <c r="A406" s="611" t="s">
        <v>86</v>
      </c>
      <c r="B406" s="611"/>
      <c r="C406" s="611"/>
      <c r="D406" s="611"/>
      <c r="E406" s="611"/>
      <c r="F406" s="611"/>
      <c r="G406" s="611"/>
      <c r="H406" s="611"/>
      <c r="I406" s="611"/>
      <c r="J406" s="611"/>
      <c r="K406" s="611"/>
      <c r="L406" s="611"/>
      <c r="M406" s="611"/>
      <c r="N406" s="611"/>
      <c r="O406" s="611"/>
      <c r="P406" s="611"/>
      <c r="Q406" s="611"/>
      <c r="R406" s="611"/>
      <c r="S406" s="611"/>
      <c r="T406" s="611"/>
      <c r="U406" s="611"/>
      <c r="V406" s="611"/>
      <c r="W406" s="611"/>
      <c r="X406" s="611"/>
      <c r="Y406" s="611"/>
      <c r="Z406" s="611"/>
      <c r="AA406" s="611"/>
      <c r="AB406" s="611"/>
      <c r="AC406" s="611"/>
    </row>
    <row r="407" spans="1:46" ht="33" customHeight="1" x14ac:dyDescent="0.2">
      <c r="A407" s="496" t="s">
        <v>135</v>
      </c>
      <c r="B407" s="497"/>
      <c r="C407" s="497"/>
      <c r="D407" s="497"/>
      <c r="E407" s="497"/>
      <c r="F407" s="497"/>
      <c r="G407" s="497"/>
      <c r="H407" s="497"/>
      <c r="I407" s="497"/>
      <c r="J407" s="497"/>
      <c r="K407" s="497"/>
      <c r="L407" s="497"/>
      <c r="M407" s="497"/>
      <c r="N407" s="497"/>
      <c r="O407" s="497"/>
      <c r="P407" s="497"/>
      <c r="Q407" s="497"/>
      <c r="R407" s="497"/>
      <c r="S407" s="497"/>
      <c r="T407" s="497"/>
      <c r="U407" s="497"/>
      <c r="V407" s="497"/>
      <c r="W407" s="497"/>
      <c r="X407" s="497"/>
      <c r="Y407" s="507" t="s">
        <v>29</v>
      </c>
      <c r="Z407" s="494"/>
      <c r="AA407" s="494"/>
      <c r="AB407" s="495"/>
      <c r="AC407" s="147"/>
      <c r="AD407" s="6">
        <v>0</v>
      </c>
      <c r="AE407" s="157" t="str">
        <f>IF(AD407=1,AF407,IF(AD407=2,AF408,IF(AD407=3,AF409,IF(AD407=4,AF410,""))))</f>
        <v/>
      </c>
      <c r="AF407" s="121">
        <v>-0.5</v>
      </c>
    </row>
    <row r="408" spans="1:46" ht="20.25" customHeight="1" x14ac:dyDescent="0.2">
      <c r="A408" s="496" t="s">
        <v>136</v>
      </c>
      <c r="B408" s="497"/>
      <c r="C408" s="497"/>
      <c r="D408" s="497"/>
      <c r="E408" s="497"/>
      <c r="F408" s="497"/>
      <c r="G408" s="497"/>
      <c r="H408" s="497"/>
      <c r="I408" s="497"/>
      <c r="J408" s="497"/>
      <c r="K408" s="497"/>
      <c r="L408" s="497"/>
      <c r="M408" s="497"/>
      <c r="N408" s="497"/>
      <c r="O408" s="497"/>
      <c r="P408" s="497"/>
      <c r="Q408" s="497"/>
      <c r="R408" s="497"/>
      <c r="S408" s="497"/>
      <c r="T408" s="497"/>
      <c r="U408" s="497"/>
      <c r="V408" s="497"/>
      <c r="W408" s="497"/>
      <c r="X408" s="497"/>
      <c r="Y408" s="507" t="s">
        <v>30</v>
      </c>
      <c r="Z408" s="494"/>
      <c r="AA408" s="494"/>
      <c r="AB408" s="495"/>
      <c r="AC408" s="147"/>
      <c r="AF408" s="121">
        <v>0</v>
      </c>
    </row>
    <row r="409" spans="1:46" ht="32.25" customHeight="1" x14ac:dyDescent="0.2">
      <c r="A409" s="496" t="s">
        <v>137</v>
      </c>
      <c r="B409" s="497"/>
      <c r="C409" s="497"/>
      <c r="D409" s="497"/>
      <c r="E409" s="497"/>
      <c r="F409" s="497"/>
      <c r="G409" s="497"/>
      <c r="H409" s="497"/>
      <c r="I409" s="497"/>
      <c r="J409" s="497"/>
      <c r="K409" s="497"/>
      <c r="L409" s="497"/>
      <c r="M409" s="497"/>
      <c r="N409" s="497"/>
      <c r="O409" s="497"/>
      <c r="P409" s="497"/>
      <c r="Q409" s="497"/>
      <c r="R409" s="497"/>
      <c r="S409" s="497"/>
      <c r="T409" s="497"/>
      <c r="U409" s="497"/>
      <c r="V409" s="497"/>
      <c r="W409" s="497"/>
      <c r="X409" s="497"/>
      <c r="Y409" s="507" t="s">
        <v>31</v>
      </c>
      <c r="Z409" s="494"/>
      <c r="AA409" s="494"/>
      <c r="AB409" s="495"/>
      <c r="AC409" s="147"/>
      <c r="AF409" s="121">
        <v>0.25</v>
      </c>
    </row>
    <row r="410" spans="1:46" ht="20.25" customHeight="1" x14ac:dyDescent="0.2">
      <c r="A410" s="496" t="s">
        <v>138</v>
      </c>
      <c r="B410" s="497"/>
      <c r="C410" s="497"/>
      <c r="D410" s="497"/>
      <c r="E410" s="497"/>
      <c r="F410" s="497"/>
      <c r="G410" s="497"/>
      <c r="H410" s="497"/>
      <c r="I410" s="497"/>
      <c r="J410" s="497"/>
      <c r="K410" s="497"/>
      <c r="L410" s="497"/>
      <c r="M410" s="497"/>
      <c r="N410" s="497"/>
      <c r="O410" s="497"/>
      <c r="P410" s="497"/>
      <c r="Q410" s="497"/>
      <c r="R410" s="497"/>
      <c r="S410" s="497"/>
      <c r="T410" s="497"/>
      <c r="U410" s="497"/>
      <c r="V410" s="497"/>
      <c r="W410" s="497"/>
      <c r="X410" s="497"/>
      <c r="Y410" s="507" t="s">
        <v>32</v>
      </c>
      <c r="Z410" s="494"/>
      <c r="AA410" s="494"/>
      <c r="AB410" s="495"/>
      <c r="AC410" s="147"/>
      <c r="AF410" s="121">
        <v>0.5</v>
      </c>
    </row>
    <row r="412" spans="1:46" ht="15" customHeight="1" x14ac:dyDescent="0.2">
      <c r="A412" s="500" t="s">
        <v>112</v>
      </c>
      <c r="B412" s="501"/>
      <c r="C412" s="501"/>
      <c r="D412" s="501"/>
      <c r="E412" s="501"/>
      <c r="F412" s="501"/>
      <c r="G412" s="501"/>
      <c r="H412" s="501"/>
      <c r="I412" s="501"/>
      <c r="J412" s="501"/>
      <c r="K412" s="501"/>
      <c r="L412" s="501"/>
      <c r="M412" s="501"/>
      <c r="N412" s="501"/>
      <c r="O412" s="501"/>
      <c r="P412" s="501"/>
      <c r="Q412" s="501"/>
      <c r="R412" s="501"/>
      <c r="S412" s="501"/>
      <c r="T412" s="501"/>
      <c r="U412" s="501"/>
      <c r="V412" s="501"/>
      <c r="W412" s="501"/>
      <c r="X412" s="501"/>
      <c r="Y412" s="501"/>
      <c r="Z412" s="501"/>
      <c r="AA412" s="501"/>
      <c r="AB412" s="501"/>
      <c r="AC412" s="502"/>
    </row>
    <row r="413" spans="1:46" ht="28.5" x14ac:dyDescent="0.2">
      <c r="A413" s="455" t="s">
        <v>100</v>
      </c>
      <c r="B413" s="456"/>
      <c r="C413" s="456"/>
      <c r="D413" s="456"/>
      <c r="E413" s="456"/>
      <c r="F413" s="456"/>
      <c r="G413" s="456"/>
      <c r="H413" s="456"/>
      <c r="I413" s="456"/>
      <c r="J413" s="456"/>
      <c r="K413" s="456"/>
      <c r="L413" s="456"/>
      <c r="M413" s="456"/>
      <c r="N413" s="456"/>
      <c r="O413" s="456"/>
      <c r="P413" s="456"/>
      <c r="Q413" s="456"/>
      <c r="R413" s="456"/>
      <c r="S413" s="456"/>
      <c r="T413" s="456"/>
      <c r="U413" s="456"/>
      <c r="V413" s="456"/>
      <c r="W413" s="456"/>
      <c r="X413" s="456"/>
      <c r="Y413" s="456"/>
      <c r="Z413" s="456"/>
      <c r="AA413" s="456"/>
      <c r="AB413" s="456"/>
      <c r="AC413" s="457"/>
      <c r="AT413" s="335" t="str">
        <f>A413</f>
        <v xml:space="preserve">
</v>
      </c>
    </row>
    <row r="414" spans="1:46" x14ac:dyDescent="0.2">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c r="AA414" s="132"/>
      <c r="AB414" s="132"/>
      <c r="AC414" s="132"/>
    </row>
    <row r="415" spans="1:46" s="169" customFormat="1" ht="45" customHeight="1" x14ac:dyDescent="0.2">
      <c r="A415" s="530" t="s">
        <v>331</v>
      </c>
      <c r="B415" s="531"/>
      <c r="C415" s="528" t="s">
        <v>336</v>
      </c>
      <c r="D415" s="528"/>
      <c r="E415" s="528"/>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9"/>
      <c r="AD415" s="216"/>
      <c r="AM415" s="4"/>
      <c r="AN415" s="4"/>
      <c r="AO415" s="4"/>
      <c r="AP415" s="4"/>
      <c r="AT415" s="129"/>
    </row>
    <row r="418" spans="1:46" ht="15" x14ac:dyDescent="0.25">
      <c r="A418" s="170" t="s">
        <v>252</v>
      </c>
      <c r="B418" s="156" t="s">
        <v>186</v>
      </c>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c r="AA418" s="156"/>
      <c r="AB418" s="156"/>
      <c r="AC418" s="156"/>
    </row>
    <row r="419" spans="1:46" ht="15" x14ac:dyDescent="0.25">
      <c r="A419" s="170"/>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c r="AB419" s="170"/>
      <c r="AC419" s="170"/>
    </row>
    <row r="420" spans="1:46" ht="30.75" customHeight="1" x14ac:dyDescent="0.25">
      <c r="A420" s="613" t="s">
        <v>187</v>
      </c>
      <c r="B420" s="613"/>
      <c r="C420" s="613"/>
      <c r="D420" s="613"/>
      <c r="E420" s="613"/>
      <c r="F420" s="613"/>
      <c r="G420" s="613"/>
      <c r="H420" s="613"/>
      <c r="I420" s="613"/>
      <c r="J420" s="613"/>
      <c r="K420" s="613"/>
      <c r="L420" s="613"/>
      <c r="M420" s="613"/>
      <c r="N420" s="613"/>
      <c r="O420" s="613"/>
      <c r="P420" s="613"/>
      <c r="Q420" s="613"/>
      <c r="R420" s="613"/>
      <c r="S420" s="613"/>
      <c r="T420" s="613"/>
      <c r="U420" s="613"/>
      <c r="V420" s="613"/>
      <c r="W420" s="613"/>
      <c r="X420" s="613"/>
      <c r="Y420" s="613"/>
      <c r="Z420" s="613"/>
      <c r="AA420" s="613"/>
      <c r="AB420" s="613"/>
      <c r="AC420" s="613"/>
    </row>
    <row r="421" spans="1:46" ht="13.5" customHeight="1" x14ac:dyDescent="0.25">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c r="AA421" s="171"/>
      <c r="AB421" s="171"/>
      <c r="AC421" s="171"/>
    </row>
    <row r="422" spans="1:46" ht="21" customHeight="1" x14ac:dyDescent="0.2">
      <c r="A422" s="496" t="s">
        <v>114</v>
      </c>
      <c r="B422" s="497"/>
      <c r="C422" s="497"/>
      <c r="D422" s="497"/>
      <c r="E422" s="497"/>
      <c r="F422" s="497"/>
      <c r="G422" s="497"/>
      <c r="H422" s="497"/>
      <c r="I422" s="497"/>
      <c r="J422" s="497"/>
      <c r="K422" s="497"/>
      <c r="L422" s="497"/>
      <c r="M422" s="497"/>
      <c r="N422" s="497"/>
      <c r="O422" s="497"/>
      <c r="P422" s="497"/>
      <c r="Q422" s="497"/>
      <c r="R422" s="497"/>
      <c r="S422" s="497"/>
      <c r="T422" s="497"/>
      <c r="U422" s="497"/>
      <c r="V422" s="497"/>
      <c r="W422" s="497"/>
      <c r="X422" s="498"/>
      <c r="Y422" s="499" t="s">
        <v>30</v>
      </c>
      <c r="Z422" s="499"/>
      <c r="AA422" s="499"/>
      <c r="AB422" s="499"/>
      <c r="AC422" s="147"/>
      <c r="AD422" s="6">
        <v>0</v>
      </c>
      <c r="AE422" s="157" t="str">
        <f>IF(AD422=1,AF422,IF(AD422=2,AF423,""))</f>
        <v/>
      </c>
      <c r="AF422" s="121">
        <v>0</v>
      </c>
    </row>
    <row r="423" spans="1:46" ht="32.25" customHeight="1" x14ac:dyDescent="0.2">
      <c r="A423" s="496" t="s">
        <v>115</v>
      </c>
      <c r="B423" s="497"/>
      <c r="C423" s="497"/>
      <c r="D423" s="497"/>
      <c r="E423" s="497"/>
      <c r="F423" s="497"/>
      <c r="G423" s="497"/>
      <c r="H423" s="497"/>
      <c r="I423" s="497"/>
      <c r="J423" s="497"/>
      <c r="K423" s="497"/>
      <c r="L423" s="497"/>
      <c r="M423" s="497"/>
      <c r="N423" s="497"/>
      <c r="O423" s="497"/>
      <c r="P423" s="497"/>
      <c r="Q423" s="497"/>
      <c r="R423" s="497"/>
      <c r="S423" s="497"/>
      <c r="T423" s="497"/>
      <c r="U423" s="497"/>
      <c r="V423" s="497"/>
      <c r="W423" s="497"/>
      <c r="X423" s="498"/>
      <c r="Y423" s="499" t="s">
        <v>32</v>
      </c>
      <c r="Z423" s="499"/>
      <c r="AA423" s="499"/>
      <c r="AB423" s="499"/>
      <c r="AC423" s="147"/>
      <c r="AF423" s="121">
        <v>0.5</v>
      </c>
    </row>
    <row r="425" spans="1:46" ht="15" customHeight="1" x14ac:dyDescent="0.2">
      <c r="A425" s="500" t="s">
        <v>112</v>
      </c>
      <c r="B425" s="501"/>
      <c r="C425" s="501"/>
      <c r="D425" s="501"/>
      <c r="E425" s="501"/>
      <c r="F425" s="501"/>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c r="AC425" s="502"/>
    </row>
    <row r="426" spans="1:46" ht="28.5" x14ac:dyDescent="0.2">
      <c r="A426" s="455" t="s">
        <v>100</v>
      </c>
      <c r="B426" s="456"/>
      <c r="C426" s="456"/>
      <c r="D426" s="456"/>
      <c r="E426" s="456"/>
      <c r="F426" s="456"/>
      <c r="G426" s="456"/>
      <c r="H426" s="456"/>
      <c r="I426" s="456"/>
      <c r="J426" s="456"/>
      <c r="K426" s="456"/>
      <c r="L426" s="456"/>
      <c r="M426" s="456"/>
      <c r="N426" s="456"/>
      <c r="O426" s="456"/>
      <c r="P426" s="456"/>
      <c r="Q426" s="456"/>
      <c r="R426" s="456"/>
      <c r="S426" s="456"/>
      <c r="T426" s="456"/>
      <c r="U426" s="456"/>
      <c r="V426" s="456"/>
      <c r="W426" s="456"/>
      <c r="X426" s="456"/>
      <c r="Y426" s="456"/>
      <c r="Z426" s="456"/>
      <c r="AA426" s="456"/>
      <c r="AB426" s="456"/>
      <c r="AC426" s="457"/>
      <c r="AT426" s="335" t="str">
        <f>A426</f>
        <v xml:space="preserve">
</v>
      </c>
    </row>
    <row r="429" spans="1:46" ht="19.5" customHeight="1" x14ac:dyDescent="0.25">
      <c r="A429" s="613" t="s">
        <v>87</v>
      </c>
      <c r="B429" s="613"/>
      <c r="C429" s="613"/>
      <c r="D429" s="613"/>
      <c r="E429" s="613"/>
      <c r="F429" s="613"/>
      <c r="G429" s="613"/>
      <c r="H429" s="613"/>
      <c r="I429" s="613"/>
      <c r="J429" s="613"/>
      <c r="K429" s="613"/>
      <c r="L429" s="613"/>
      <c r="M429" s="613"/>
      <c r="N429" s="613"/>
      <c r="O429" s="613"/>
      <c r="P429" s="613"/>
      <c r="Q429" s="613"/>
      <c r="R429" s="613"/>
      <c r="S429" s="613"/>
      <c r="T429" s="613"/>
      <c r="U429" s="613"/>
      <c r="V429" s="613"/>
      <c r="W429" s="613"/>
      <c r="X429" s="613"/>
      <c r="Y429" s="613"/>
      <c r="Z429" s="613"/>
      <c r="AA429" s="613"/>
      <c r="AB429" s="613"/>
      <c r="AC429" s="613"/>
    </row>
    <row r="430" spans="1:46" ht="17.25" customHeight="1" x14ac:dyDescent="0.25">
      <c r="A430" s="630" t="s">
        <v>48</v>
      </c>
      <c r="B430" s="630"/>
      <c r="C430" s="630"/>
      <c r="D430" s="630"/>
      <c r="E430" s="630"/>
      <c r="F430" s="630"/>
      <c r="G430" s="630"/>
      <c r="H430" s="630"/>
      <c r="I430" s="630"/>
      <c r="J430" s="630"/>
      <c r="K430" s="630"/>
      <c r="L430" s="630"/>
      <c r="M430" s="630"/>
      <c r="N430" s="630"/>
      <c r="O430" s="630"/>
      <c r="P430" s="630"/>
      <c r="Q430" s="630"/>
      <c r="R430" s="171"/>
      <c r="S430" s="171"/>
      <c r="T430" s="171"/>
      <c r="U430" s="171"/>
      <c r="V430" s="171"/>
      <c r="W430" s="171"/>
      <c r="X430" s="171"/>
      <c r="Y430" s="171"/>
      <c r="Z430" s="171"/>
      <c r="AA430" s="171"/>
      <c r="AB430" s="171"/>
      <c r="AC430" s="171"/>
    </row>
    <row r="431" spans="1:46" ht="15" x14ac:dyDescent="0.25">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c r="AA431" s="171"/>
      <c r="AB431" s="171"/>
      <c r="AC431" s="171"/>
    </row>
    <row r="432" spans="1:46" ht="18" customHeight="1" x14ac:dyDescent="0.2">
      <c r="A432" s="496" t="s">
        <v>139</v>
      </c>
      <c r="B432" s="497"/>
      <c r="C432" s="497"/>
      <c r="D432" s="497"/>
      <c r="E432" s="497"/>
      <c r="F432" s="497"/>
      <c r="G432" s="497"/>
      <c r="H432" s="497"/>
      <c r="I432" s="497"/>
      <c r="J432" s="497"/>
      <c r="K432" s="497"/>
      <c r="L432" s="497"/>
      <c r="M432" s="497"/>
      <c r="N432" s="497"/>
      <c r="O432" s="497"/>
      <c r="P432" s="497"/>
      <c r="Q432" s="497"/>
      <c r="R432" s="497"/>
      <c r="S432" s="497"/>
      <c r="T432" s="497"/>
      <c r="U432" s="497"/>
      <c r="V432" s="497"/>
      <c r="W432" s="497"/>
      <c r="X432" s="498"/>
      <c r="Y432" s="499" t="s">
        <v>50</v>
      </c>
      <c r="Z432" s="499"/>
      <c r="AA432" s="499"/>
      <c r="AB432" s="499"/>
      <c r="AC432" s="147"/>
      <c r="AD432" s="6">
        <v>0</v>
      </c>
      <c r="AE432" s="157" t="str">
        <f>IF(AD432=1,AF432,IF(AD432=2,AF433,IF(AD432=3,AF434,IF(AD432=4,AF435,""))))</f>
        <v/>
      </c>
      <c r="AF432" s="121">
        <v>-0.25</v>
      </c>
    </row>
    <row r="433" spans="1:46" ht="18" customHeight="1" x14ac:dyDescent="0.2">
      <c r="A433" s="496" t="s">
        <v>140</v>
      </c>
      <c r="B433" s="497"/>
      <c r="C433" s="497"/>
      <c r="D433" s="497"/>
      <c r="E433" s="497"/>
      <c r="F433" s="497"/>
      <c r="G433" s="497"/>
      <c r="H433" s="497"/>
      <c r="I433" s="497"/>
      <c r="J433" s="497"/>
      <c r="K433" s="497"/>
      <c r="L433" s="497"/>
      <c r="M433" s="497"/>
      <c r="N433" s="497"/>
      <c r="O433" s="497"/>
      <c r="P433" s="497"/>
      <c r="Q433" s="497"/>
      <c r="R433" s="497"/>
      <c r="S433" s="497"/>
      <c r="T433" s="497"/>
      <c r="U433" s="497"/>
      <c r="V433" s="497"/>
      <c r="W433" s="497"/>
      <c r="X433" s="498"/>
      <c r="Y433" s="499" t="s">
        <v>30</v>
      </c>
      <c r="Z433" s="499"/>
      <c r="AA433" s="499"/>
      <c r="AB433" s="499"/>
      <c r="AC433" s="147"/>
      <c r="AF433" s="121">
        <v>0</v>
      </c>
    </row>
    <row r="434" spans="1:46" ht="32.25" customHeight="1" x14ac:dyDescent="0.2">
      <c r="A434" s="496" t="s">
        <v>141</v>
      </c>
      <c r="B434" s="497"/>
      <c r="C434" s="497"/>
      <c r="D434" s="497"/>
      <c r="E434" s="497"/>
      <c r="F434" s="497"/>
      <c r="G434" s="497"/>
      <c r="H434" s="497"/>
      <c r="I434" s="497"/>
      <c r="J434" s="497"/>
      <c r="K434" s="497"/>
      <c r="L434" s="497"/>
      <c r="M434" s="497"/>
      <c r="N434" s="497"/>
      <c r="O434" s="497"/>
      <c r="P434" s="497"/>
      <c r="Q434" s="497"/>
      <c r="R434" s="497"/>
      <c r="S434" s="497"/>
      <c r="T434" s="497"/>
      <c r="U434" s="497"/>
      <c r="V434" s="497"/>
      <c r="W434" s="497"/>
      <c r="X434" s="498"/>
      <c r="Y434" s="499" t="s">
        <v>51</v>
      </c>
      <c r="Z434" s="499"/>
      <c r="AA434" s="499"/>
      <c r="AB434" s="499"/>
      <c r="AC434" s="147"/>
      <c r="AF434" s="121">
        <v>0.125</v>
      </c>
    </row>
    <row r="435" spans="1:46" ht="18" customHeight="1" x14ac:dyDescent="0.2">
      <c r="A435" s="496" t="s">
        <v>142</v>
      </c>
      <c r="B435" s="497"/>
      <c r="C435" s="497"/>
      <c r="D435" s="497"/>
      <c r="E435" s="497"/>
      <c r="F435" s="497"/>
      <c r="G435" s="497"/>
      <c r="H435" s="497"/>
      <c r="I435" s="497"/>
      <c r="J435" s="497"/>
      <c r="K435" s="497"/>
      <c r="L435" s="497"/>
      <c r="M435" s="497"/>
      <c r="N435" s="497"/>
      <c r="O435" s="497"/>
      <c r="P435" s="497"/>
      <c r="Q435" s="497"/>
      <c r="R435" s="497"/>
      <c r="S435" s="497"/>
      <c r="T435" s="497"/>
      <c r="U435" s="497"/>
      <c r="V435" s="497"/>
      <c r="W435" s="497"/>
      <c r="X435" s="498"/>
      <c r="Y435" s="499" t="s">
        <v>31</v>
      </c>
      <c r="Z435" s="499"/>
      <c r="AA435" s="499"/>
      <c r="AB435" s="499"/>
      <c r="AC435" s="147"/>
      <c r="AF435" s="121">
        <v>0.25</v>
      </c>
    </row>
    <row r="437" spans="1:46" ht="15" customHeight="1" x14ac:dyDescent="0.2">
      <c r="A437" s="500" t="s">
        <v>112</v>
      </c>
      <c r="B437" s="501"/>
      <c r="C437" s="501"/>
      <c r="D437" s="501"/>
      <c r="E437" s="501"/>
      <c r="F437" s="501"/>
      <c r="G437" s="501"/>
      <c r="H437" s="501"/>
      <c r="I437" s="501"/>
      <c r="J437" s="501"/>
      <c r="K437" s="501"/>
      <c r="L437" s="501"/>
      <c r="M437" s="501"/>
      <c r="N437" s="501"/>
      <c r="O437" s="501"/>
      <c r="P437" s="501"/>
      <c r="Q437" s="501"/>
      <c r="R437" s="501"/>
      <c r="S437" s="501"/>
      <c r="T437" s="501"/>
      <c r="U437" s="501"/>
      <c r="V437" s="501"/>
      <c r="W437" s="501"/>
      <c r="X437" s="501"/>
      <c r="Y437" s="501"/>
      <c r="Z437" s="501"/>
      <c r="AA437" s="501"/>
      <c r="AB437" s="501"/>
      <c r="AC437" s="502"/>
    </row>
    <row r="438" spans="1:46" ht="28.5" x14ac:dyDescent="0.2">
      <c r="A438" s="455" t="s">
        <v>100</v>
      </c>
      <c r="B438" s="456"/>
      <c r="C438" s="456"/>
      <c r="D438" s="456"/>
      <c r="E438" s="456"/>
      <c r="F438" s="456"/>
      <c r="G438" s="456"/>
      <c r="H438" s="456"/>
      <c r="I438" s="456"/>
      <c r="J438" s="456"/>
      <c r="K438" s="456"/>
      <c r="L438" s="456"/>
      <c r="M438" s="456"/>
      <c r="N438" s="456"/>
      <c r="O438" s="456"/>
      <c r="P438" s="456"/>
      <c r="Q438" s="456"/>
      <c r="R438" s="456"/>
      <c r="S438" s="456"/>
      <c r="T438" s="456"/>
      <c r="U438" s="456"/>
      <c r="V438" s="456"/>
      <c r="W438" s="456"/>
      <c r="X438" s="456"/>
      <c r="Y438" s="456"/>
      <c r="Z438" s="456"/>
      <c r="AA438" s="456"/>
      <c r="AB438" s="456"/>
      <c r="AC438" s="457"/>
      <c r="AT438" s="335" t="str">
        <f>A438</f>
        <v xml:space="preserve">
</v>
      </c>
    </row>
    <row r="440" spans="1:46" ht="15.75" customHeight="1" x14ac:dyDescent="0.2"/>
    <row r="441" spans="1:46" ht="15" customHeight="1" x14ac:dyDescent="0.25">
      <c r="A441" s="630" t="s">
        <v>49</v>
      </c>
      <c r="B441" s="630"/>
      <c r="C441" s="630"/>
      <c r="D441" s="630"/>
      <c r="E441" s="630"/>
      <c r="F441" s="630"/>
      <c r="G441" s="630"/>
      <c r="H441" s="630"/>
      <c r="I441" s="630"/>
      <c r="J441" s="630"/>
      <c r="K441" s="630"/>
      <c r="L441" s="630"/>
      <c r="M441" s="630"/>
      <c r="N441" s="630"/>
      <c r="O441" s="630"/>
      <c r="P441" s="630"/>
      <c r="Q441" s="630"/>
      <c r="R441" s="171"/>
      <c r="S441" s="171"/>
      <c r="T441" s="171"/>
      <c r="U441" s="171"/>
      <c r="V441" s="171"/>
      <c r="W441" s="171"/>
      <c r="X441" s="171"/>
      <c r="Y441" s="171"/>
      <c r="Z441" s="171"/>
      <c r="AA441" s="171"/>
      <c r="AB441" s="171"/>
      <c r="AC441" s="171"/>
    </row>
    <row r="442" spans="1:46" ht="15" x14ac:dyDescent="0.25">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c r="AA442" s="171"/>
      <c r="AB442" s="171"/>
      <c r="AC442" s="171"/>
    </row>
    <row r="443" spans="1:46" ht="20.25" customHeight="1" x14ac:dyDescent="0.2">
      <c r="A443" s="490" t="s">
        <v>88</v>
      </c>
      <c r="B443" s="491"/>
      <c r="C443" s="491"/>
      <c r="D443" s="491"/>
      <c r="E443" s="491"/>
      <c r="F443" s="491"/>
      <c r="G443" s="491"/>
      <c r="H443" s="491"/>
      <c r="I443" s="491"/>
      <c r="J443" s="491"/>
      <c r="K443" s="491"/>
      <c r="L443" s="491"/>
      <c r="M443" s="491"/>
      <c r="N443" s="491"/>
      <c r="O443" s="491"/>
      <c r="P443" s="491"/>
      <c r="Q443" s="491"/>
      <c r="R443" s="491"/>
      <c r="S443" s="491"/>
      <c r="T443" s="491"/>
      <c r="U443" s="491"/>
      <c r="V443" s="491"/>
      <c r="W443" s="491"/>
      <c r="X443" s="492"/>
      <c r="Y443" s="499" t="s">
        <v>50</v>
      </c>
      <c r="Z443" s="499"/>
      <c r="AA443" s="499"/>
      <c r="AB443" s="499"/>
      <c r="AC443" s="147"/>
      <c r="AD443" s="6">
        <v>0</v>
      </c>
      <c r="AE443" s="157" t="str">
        <f>IF(AD443=1,AF443,IF(AD443=2,AF444,IF(AD443=3,AF445,"")))</f>
        <v/>
      </c>
      <c r="AF443" s="121">
        <v>-0.25</v>
      </c>
    </row>
    <row r="444" spans="1:46" ht="31.5" customHeight="1" x14ac:dyDescent="0.2">
      <c r="A444" s="490" t="s">
        <v>143</v>
      </c>
      <c r="B444" s="491"/>
      <c r="C444" s="491"/>
      <c r="D444" s="491"/>
      <c r="E444" s="491"/>
      <c r="F444" s="491"/>
      <c r="G444" s="491"/>
      <c r="H444" s="491"/>
      <c r="I444" s="491"/>
      <c r="J444" s="491"/>
      <c r="K444" s="491"/>
      <c r="L444" s="491"/>
      <c r="M444" s="491"/>
      <c r="N444" s="491"/>
      <c r="O444" s="491"/>
      <c r="P444" s="491"/>
      <c r="Q444" s="491"/>
      <c r="R444" s="491"/>
      <c r="S444" s="491"/>
      <c r="T444" s="491"/>
      <c r="U444" s="491"/>
      <c r="V444" s="491"/>
      <c r="W444" s="491"/>
      <c r="X444" s="492"/>
      <c r="Y444" s="499" t="s">
        <v>30</v>
      </c>
      <c r="Z444" s="499"/>
      <c r="AA444" s="499"/>
      <c r="AB444" s="499"/>
      <c r="AC444" s="147"/>
      <c r="AF444" s="121">
        <v>0</v>
      </c>
    </row>
    <row r="445" spans="1:46" ht="25.5" customHeight="1" x14ac:dyDescent="0.2">
      <c r="A445" s="490" t="s">
        <v>89</v>
      </c>
      <c r="B445" s="491"/>
      <c r="C445" s="491"/>
      <c r="D445" s="491"/>
      <c r="E445" s="491"/>
      <c r="F445" s="491"/>
      <c r="G445" s="491"/>
      <c r="H445" s="491"/>
      <c r="I445" s="491"/>
      <c r="J445" s="491"/>
      <c r="K445" s="491"/>
      <c r="L445" s="491"/>
      <c r="M445" s="491"/>
      <c r="N445" s="491"/>
      <c r="O445" s="491"/>
      <c r="P445" s="491"/>
      <c r="Q445" s="491"/>
      <c r="R445" s="491"/>
      <c r="S445" s="491"/>
      <c r="T445" s="491"/>
      <c r="U445" s="491"/>
      <c r="V445" s="491"/>
      <c r="W445" s="491"/>
      <c r="X445" s="492"/>
      <c r="Y445" s="499" t="s">
        <v>31</v>
      </c>
      <c r="Z445" s="499"/>
      <c r="AA445" s="499"/>
      <c r="AB445" s="499"/>
      <c r="AC445" s="147"/>
      <c r="AF445" s="121">
        <v>0.25</v>
      </c>
    </row>
    <row r="447" spans="1:46" ht="15" customHeight="1" x14ac:dyDescent="0.2">
      <c r="A447" s="500" t="s">
        <v>112</v>
      </c>
      <c r="B447" s="501"/>
      <c r="C447" s="501"/>
      <c r="D447" s="501"/>
      <c r="E447" s="501"/>
      <c r="F447" s="501"/>
      <c r="G447" s="501"/>
      <c r="H447" s="501"/>
      <c r="I447" s="501"/>
      <c r="J447" s="501"/>
      <c r="K447" s="501"/>
      <c r="L447" s="501"/>
      <c r="M447" s="501"/>
      <c r="N447" s="501"/>
      <c r="O447" s="501"/>
      <c r="P447" s="501"/>
      <c r="Q447" s="501"/>
      <c r="R447" s="501"/>
      <c r="S447" s="501"/>
      <c r="T447" s="501"/>
      <c r="U447" s="501"/>
      <c r="V447" s="501"/>
      <c r="W447" s="501"/>
      <c r="X447" s="501"/>
      <c r="Y447" s="501"/>
      <c r="Z447" s="501"/>
      <c r="AA447" s="501"/>
      <c r="AB447" s="501"/>
      <c r="AC447" s="502"/>
    </row>
    <row r="448" spans="1:46" ht="28.5" x14ac:dyDescent="0.2">
      <c r="A448" s="455" t="s">
        <v>100</v>
      </c>
      <c r="B448" s="456"/>
      <c r="C448" s="456"/>
      <c r="D448" s="456"/>
      <c r="E448" s="456"/>
      <c r="F448" s="456"/>
      <c r="G448" s="456"/>
      <c r="H448" s="456"/>
      <c r="I448" s="456"/>
      <c r="J448" s="456"/>
      <c r="K448" s="456"/>
      <c r="L448" s="456"/>
      <c r="M448" s="456"/>
      <c r="N448" s="456"/>
      <c r="O448" s="456"/>
      <c r="P448" s="456"/>
      <c r="Q448" s="456"/>
      <c r="R448" s="456"/>
      <c r="S448" s="456"/>
      <c r="T448" s="456"/>
      <c r="U448" s="456"/>
      <c r="V448" s="456"/>
      <c r="W448" s="456"/>
      <c r="X448" s="456"/>
      <c r="Y448" s="456"/>
      <c r="Z448" s="456"/>
      <c r="AA448" s="456"/>
      <c r="AB448" s="456"/>
      <c r="AC448" s="457"/>
      <c r="AT448" s="335" t="str">
        <f>A448</f>
        <v xml:space="preserve">
</v>
      </c>
    </row>
    <row r="449" spans="1:46" x14ac:dyDescent="0.2">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c r="AA449" s="132"/>
      <c r="AB449" s="132"/>
      <c r="AC449" s="132"/>
    </row>
    <row r="450" spans="1:46" ht="45" customHeight="1" x14ac:dyDescent="0.2">
      <c r="A450" s="530" t="s">
        <v>331</v>
      </c>
      <c r="B450" s="531"/>
      <c r="C450" s="528" t="s">
        <v>337</v>
      </c>
      <c r="D450" s="528"/>
      <c r="E450" s="528"/>
      <c r="F450" s="528"/>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9"/>
    </row>
    <row r="453" spans="1:46" ht="18" x14ac:dyDescent="0.25">
      <c r="A453" s="574" t="s">
        <v>52</v>
      </c>
      <c r="B453" s="574"/>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row>
    <row r="455" spans="1:46" ht="15" x14ac:dyDescent="0.2">
      <c r="A455" s="371" t="s">
        <v>250</v>
      </c>
      <c r="B455" s="371" t="s">
        <v>353</v>
      </c>
      <c r="C455" s="371"/>
      <c r="D455" s="371"/>
      <c r="E455" s="371"/>
      <c r="F455" s="371"/>
      <c r="G455" s="371"/>
      <c r="H455" s="371"/>
      <c r="I455" s="371"/>
      <c r="J455" s="371"/>
      <c r="K455" s="371"/>
      <c r="L455" s="371"/>
      <c r="M455" s="371"/>
      <c r="N455" s="371"/>
      <c r="O455" s="371"/>
      <c r="P455" s="371"/>
      <c r="Q455" s="371"/>
      <c r="R455" s="371"/>
      <c r="S455" s="371"/>
      <c r="T455" s="371"/>
      <c r="U455" s="371"/>
      <c r="V455" s="371"/>
      <c r="W455" s="371"/>
      <c r="X455" s="371"/>
      <c r="Y455" s="371"/>
      <c r="Z455" s="371"/>
      <c r="AA455" s="371"/>
      <c r="AB455" s="371"/>
      <c r="AC455" s="371"/>
    </row>
    <row r="456" spans="1:46" x14ac:dyDescent="0.2">
      <c r="A456" s="372"/>
      <c r="B456" s="372"/>
      <c r="C456" s="372"/>
      <c r="D456" s="372"/>
      <c r="E456" s="372"/>
      <c r="F456" s="372"/>
      <c r="G456" s="372"/>
      <c r="H456" s="372"/>
      <c r="I456" s="372"/>
      <c r="J456" s="372"/>
      <c r="K456" s="372"/>
      <c r="L456" s="372"/>
      <c r="M456" s="372"/>
      <c r="N456" s="372"/>
      <c r="O456" s="372"/>
      <c r="P456" s="372"/>
      <c r="Q456" s="373"/>
      <c r="R456" s="372"/>
      <c r="S456" s="372"/>
      <c r="T456" s="372"/>
      <c r="U456" s="372"/>
      <c r="V456" s="372"/>
      <c r="W456" s="372"/>
      <c r="X456" s="372"/>
      <c r="Y456" s="372"/>
      <c r="Z456" s="372"/>
      <c r="AA456" s="372"/>
      <c r="AB456" s="372"/>
      <c r="AC456" s="374"/>
    </row>
    <row r="457" spans="1:46" ht="29.25" customHeight="1" x14ac:dyDescent="0.25">
      <c r="A457" s="614" t="s">
        <v>369</v>
      </c>
      <c r="B457" s="614"/>
      <c r="C457" s="614"/>
      <c r="D457" s="614"/>
      <c r="E457" s="614"/>
      <c r="F457" s="614"/>
      <c r="G457" s="614"/>
      <c r="H457" s="614"/>
      <c r="I457" s="614"/>
      <c r="J457" s="614"/>
      <c r="K457" s="614"/>
      <c r="L457" s="614"/>
      <c r="M457" s="614"/>
      <c r="N457" s="614"/>
      <c r="O457" s="614"/>
      <c r="P457" s="614"/>
      <c r="Q457" s="614"/>
      <c r="R457" s="614"/>
      <c r="S457" s="614"/>
      <c r="T457" s="614"/>
      <c r="U457" s="614"/>
      <c r="V457" s="614"/>
      <c r="W457" s="614"/>
      <c r="X457" s="614"/>
      <c r="Y457" s="614"/>
      <c r="Z457" s="614"/>
      <c r="AA457" s="614"/>
      <c r="AB457" s="614"/>
      <c r="AC457" s="614"/>
      <c r="AM457" s="121"/>
      <c r="AN457" s="121"/>
      <c r="AO457" s="121"/>
      <c r="AP457" s="121"/>
      <c r="AT457" s="121"/>
    </row>
    <row r="458" spans="1:46" ht="18" customHeight="1" x14ac:dyDescent="0.25">
      <c r="A458" s="633" t="s">
        <v>352</v>
      </c>
      <c r="B458" s="633"/>
      <c r="C458" s="633"/>
      <c r="D458" s="633"/>
      <c r="E458" s="633"/>
      <c r="F458" s="633"/>
      <c r="G458" s="633"/>
      <c r="H458" s="633"/>
      <c r="I458" s="633"/>
      <c r="J458" s="375"/>
      <c r="K458" s="375"/>
      <c r="L458" s="375"/>
      <c r="M458" s="375"/>
      <c r="N458" s="375"/>
      <c r="O458" s="375"/>
      <c r="P458" s="375"/>
      <c r="Q458" s="375"/>
      <c r="R458" s="375"/>
      <c r="S458" s="375"/>
      <c r="T458" s="375"/>
      <c r="U458" s="375"/>
      <c r="V458" s="375"/>
      <c r="W458" s="375"/>
      <c r="X458" s="375"/>
      <c r="Y458" s="375"/>
      <c r="Z458" s="375"/>
      <c r="AA458" s="375"/>
      <c r="AB458" s="375"/>
      <c r="AC458" s="375"/>
      <c r="AM458" s="121"/>
      <c r="AN458" s="121"/>
      <c r="AO458" s="121"/>
      <c r="AP458" s="121"/>
      <c r="AT458" s="121"/>
    </row>
    <row r="459" spans="1:46" ht="18" customHeight="1" x14ac:dyDescent="0.25">
      <c r="A459" s="344"/>
      <c r="B459" s="344"/>
      <c r="C459" s="344"/>
      <c r="D459" s="344"/>
      <c r="E459" s="344"/>
      <c r="F459" s="344"/>
      <c r="G459" s="344"/>
      <c r="H459" s="344"/>
      <c r="I459" s="344"/>
      <c r="J459" s="339"/>
      <c r="K459" s="339"/>
      <c r="L459" s="339"/>
      <c r="M459" s="339"/>
      <c r="N459" s="339"/>
      <c r="O459" s="339"/>
      <c r="P459" s="339"/>
      <c r="Q459" s="339"/>
      <c r="R459" s="339"/>
      <c r="S459" s="339"/>
      <c r="T459" s="339"/>
      <c r="U459" s="339"/>
      <c r="V459" s="339"/>
      <c r="W459" s="339"/>
      <c r="X459" s="339"/>
      <c r="Y459" s="339"/>
      <c r="Z459" s="339"/>
      <c r="AA459" s="339"/>
      <c r="AB459" s="339"/>
      <c r="AC459" s="339"/>
      <c r="AM459" s="121"/>
      <c r="AN459" s="121"/>
      <c r="AO459" s="121"/>
      <c r="AP459" s="121"/>
      <c r="AT459" s="121"/>
    </row>
    <row r="460" spans="1:46" ht="19.5" customHeight="1" x14ac:dyDescent="0.2">
      <c r="A460" s="496" t="s">
        <v>144</v>
      </c>
      <c r="B460" s="497"/>
      <c r="C460" s="497"/>
      <c r="D460" s="497"/>
      <c r="E460" s="497"/>
      <c r="F460" s="497"/>
      <c r="G460" s="497"/>
      <c r="H460" s="497"/>
      <c r="I460" s="497"/>
      <c r="J460" s="497"/>
      <c r="K460" s="497"/>
      <c r="L460" s="497"/>
      <c r="M460" s="497"/>
      <c r="N460" s="497"/>
      <c r="O460" s="497"/>
      <c r="P460" s="497"/>
      <c r="Q460" s="497"/>
      <c r="R460" s="497"/>
      <c r="S460" s="497"/>
      <c r="T460" s="497"/>
      <c r="U460" s="497"/>
      <c r="V460" s="497"/>
      <c r="W460" s="497"/>
      <c r="X460" s="498"/>
      <c r="Y460" s="546" t="s">
        <v>29</v>
      </c>
      <c r="Z460" s="547"/>
      <c r="AA460" s="547"/>
      <c r="AB460" s="617"/>
      <c r="AC460" s="147"/>
      <c r="AD460" s="6">
        <v>0</v>
      </c>
      <c r="AE460" s="157" t="str">
        <f>IF(AD460=1,AF460,IF(AD460=2,AF461,IF(AD460=3,AF462,IF(AD460=4,AF463,""))))</f>
        <v/>
      </c>
      <c r="AF460" s="121">
        <v>-0.5</v>
      </c>
      <c r="AM460" s="121"/>
      <c r="AN460" s="121"/>
      <c r="AO460" s="121"/>
      <c r="AP460" s="121"/>
      <c r="AT460" s="121"/>
    </row>
    <row r="461" spans="1:46" ht="19.5" customHeight="1" x14ac:dyDescent="0.2">
      <c r="A461" s="496" t="s">
        <v>145</v>
      </c>
      <c r="B461" s="497"/>
      <c r="C461" s="497"/>
      <c r="D461" s="497"/>
      <c r="E461" s="497"/>
      <c r="F461" s="497"/>
      <c r="G461" s="497"/>
      <c r="H461" s="497"/>
      <c r="I461" s="497"/>
      <c r="J461" s="497"/>
      <c r="K461" s="497"/>
      <c r="L461" s="497"/>
      <c r="M461" s="497"/>
      <c r="N461" s="497"/>
      <c r="O461" s="497"/>
      <c r="P461" s="497"/>
      <c r="Q461" s="497"/>
      <c r="R461" s="497"/>
      <c r="S461" s="497"/>
      <c r="T461" s="497"/>
      <c r="U461" s="497"/>
      <c r="V461" s="497"/>
      <c r="W461" s="497"/>
      <c r="X461" s="498"/>
      <c r="Y461" s="546" t="s">
        <v>30</v>
      </c>
      <c r="Z461" s="547"/>
      <c r="AA461" s="547"/>
      <c r="AB461" s="617"/>
      <c r="AC461" s="147"/>
      <c r="AF461" s="121">
        <v>0</v>
      </c>
      <c r="AM461" s="121"/>
      <c r="AN461" s="121"/>
      <c r="AO461" s="121"/>
      <c r="AP461" s="121"/>
      <c r="AT461" s="121"/>
    </row>
    <row r="462" spans="1:46" ht="31.5" customHeight="1" x14ac:dyDescent="0.2">
      <c r="A462" s="496" t="s">
        <v>146</v>
      </c>
      <c r="B462" s="497"/>
      <c r="C462" s="497"/>
      <c r="D462" s="497"/>
      <c r="E462" s="497"/>
      <c r="F462" s="497"/>
      <c r="G462" s="497"/>
      <c r="H462" s="497"/>
      <c r="I462" s="497"/>
      <c r="J462" s="497"/>
      <c r="K462" s="497"/>
      <c r="L462" s="497"/>
      <c r="M462" s="497"/>
      <c r="N462" s="497"/>
      <c r="O462" s="497"/>
      <c r="P462" s="497"/>
      <c r="Q462" s="497"/>
      <c r="R462" s="497"/>
      <c r="S462" s="497"/>
      <c r="T462" s="497"/>
      <c r="U462" s="497"/>
      <c r="V462" s="497"/>
      <c r="W462" s="497"/>
      <c r="X462" s="498"/>
      <c r="Y462" s="546" t="s">
        <v>31</v>
      </c>
      <c r="Z462" s="547"/>
      <c r="AA462" s="547"/>
      <c r="AB462" s="617"/>
      <c r="AC462" s="147"/>
      <c r="AF462" s="121">
        <v>0.25</v>
      </c>
      <c r="AM462" s="121"/>
      <c r="AN462" s="121"/>
      <c r="AO462" s="121"/>
      <c r="AP462" s="121"/>
      <c r="AT462" s="121"/>
    </row>
    <row r="463" spans="1:46" ht="18" customHeight="1" x14ac:dyDescent="0.2">
      <c r="A463" s="496" t="s">
        <v>147</v>
      </c>
      <c r="B463" s="497"/>
      <c r="C463" s="497"/>
      <c r="D463" s="497"/>
      <c r="E463" s="497"/>
      <c r="F463" s="497"/>
      <c r="G463" s="497"/>
      <c r="H463" s="497"/>
      <c r="I463" s="497"/>
      <c r="J463" s="497"/>
      <c r="K463" s="497"/>
      <c r="L463" s="497"/>
      <c r="M463" s="497"/>
      <c r="N463" s="497"/>
      <c r="O463" s="497"/>
      <c r="P463" s="497"/>
      <c r="Q463" s="497"/>
      <c r="R463" s="497"/>
      <c r="S463" s="497"/>
      <c r="T463" s="497"/>
      <c r="U463" s="497"/>
      <c r="V463" s="497"/>
      <c r="W463" s="497"/>
      <c r="X463" s="498"/>
      <c r="Y463" s="546" t="s">
        <v>354</v>
      </c>
      <c r="Z463" s="547"/>
      <c r="AA463" s="547"/>
      <c r="AB463" s="617"/>
      <c r="AC463" s="147"/>
      <c r="AF463" s="121">
        <v>0.5</v>
      </c>
      <c r="AM463" s="121"/>
      <c r="AN463" s="121"/>
      <c r="AO463" s="121"/>
      <c r="AP463" s="121"/>
      <c r="AT463" s="121"/>
    </row>
    <row r="464" spans="1:46" ht="18" customHeight="1" x14ac:dyDescent="0.2">
      <c r="A464" s="357"/>
      <c r="B464" s="357"/>
      <c r="C464" s="357"/>
      <c r="D464" s="357"/>
      <c r="E464" s="357"/>
      <c r="F464" s="357"/>
      <c r="G464" s="357"/>
      <c r="H464" s="357"/>
      <c r="I464" s="357"/>
      <c r="J464" s="357"/>
      <c r="K464" s="357"/>
      <c r="L464" s="357"/>
      <c r="M464" s="357"/>
      <c r="N464" s="357"/>
      <c r="O464" s="357"/>
      <c r="P464" s="357"/>
      <c r="Q464" s="357"/>
      <c r="R464" s="357"/>
      <c r="S464" s="357"/>
      <c r="T464" s="357"/>
      <c r="U464" s="357"/>
      <c r="V464" s="357"/>
      <c r="W464" s="357"/>
      <c r="X464" s="357"/>
      <c r="Y464" s="358"/>
      <c r="Z464" s="358"/>
      <c r="AA464" s="358"/>
      <c r="AB464" s="358"/>
      <c r="AC464" s="131"/>
      <c r="AM464" s="121"/>
      <c r="AN464" s="121"/>
      <c r="AO464" s="121"/>
      <c r="AP464" s="121"/>
      <c r="AT464" s="121"/>
    </row>
    <row r="465" spans="1:63" ht="18" customHeight="1" x14ac:dyDescent="0.2">
      <c r="A465" s="500" t="s">
        <v>112</v>
      </c>
      <c r="B465" s="501"/>
      <c r="C465" s="501"/>
      <c r="D465" s="501"/>
      <c r="E465" s="501"/>
      <c r="F465" s="501"/>
      <c r="G465" s="501"/>
      <c r="H465" s="501"/>
      <c r="I465" s="501"/>
      <c r="J465" s="501"/>
      <c r="K465" s="501"/>
      <c r="L465" s="501"/>
      <c r="M465" s="501"/>
      <c r="N465" s="501"/>
      <c r="O465" s="501"/>
      <c r="P465" s="501"/>
      <c r="Q465" s="501"/>
      <c r="R465" s="501"/>
      <c r="S465" s="501"/>
      <c r="T465" s="501"/>
      <c r="U465" s="501"/>
      <c r="V465" s="501"/>
      <c r="W465" s="501"/>
      <c r="X465" s="501"/>
      <c r="Y465" s="501"/>
      <c r="Z465" s="501"/>
      <c r="AA465" s="501"/>
      <c r="AB465" s="501"/>
      <c r="AC465" s="502"/>
      <c r="AM465" s="121"/>
      <c r="AN465" s="121"/>
      <c r="AO465" s="121"/>
      <c r="AP465" s="121"/>
      <c r="AT465" s="121"/>
    </row>
    <row r="466" spans="1:63" ht="28.5" x14ac:dyDescent="0.2">
      <c r="A466" s="455" t="s">
        <v>100</v>
      </c>
      <c r="B466" s="456"/>
      <c r="C466" s="456"/>
      <c r="D466" s="456"/>
      <c r="E466" s="456"/>
      <c r="F466" s="456"/>
      <c r="G466" s="456"/>
      <c r="H466" s="456"/>
      <c r="I466" s="456"/>
      <c r="J466" s="456"/>
      <c r="K466" s="456"/>
      <c r="L466" s="456"/>
      <c r="M466" s="456"/>
      <c r="N466" s="456"/>
      <c r="O466" s="456"/>
      <c r="P466" s="456"/>
      <c r="Q466" s="456"/>
      <c r="R466" s="456"/>
      <c r="S466" s="456"/>
      <c r="T466" s="456"/>
      <c r="U466" s="456"/>
      <c r="V466" s="456"/>
      <c r="W466" s="456"/>
      <c r="X466" s="456"/>
      <c r="Y466" s="456"/>
      <c r="Z466" s="456"/>
      <c r="AA466" s="456"/>
      <c r="AB466" s="456"/>
      <c r="AC466" s="457"/>
      <c r="AM466" s="121"/>
      <c r="AN466" s="121"/>
      <c r="AO466" s="121"/>
      <c r="AP466" s="121"/>
      <c r="AT466" s="335" t="str">
        <f>A466</f>
        <v xml:space="preserve">
</v>
      </c>
    </row>
    <row r="467" spans="1:63" ht="18" customHeight="1" x14ac:dyDescent="0.2">
      <c r="A467" s="330"/>
      <c r="B467" s="330"/>
      <c r="C467" s="330"/>
      <c r="D467" s="330"/>
      <c r="E467" s="330"/>
      <c r="F467" s="330"/>
      <c r="G467" s="330"/>
      <c r="H467" s="330"/>
      <c r="I467" s="330"/>
      <c r="J467" s="330"/>
      <c r="K467" s="330"/>
      <c r="L467" s="330"/>
      <c r="M467" s="330"/>
      <c r="N467" s="330"/>
      <c r="O467" s="330"/>
      <c r="P467" s="330"/>
      <c r="Q467" s="330"/>
      <c r="R467" s="330"/>
      <c r="S467" s="330"/>
      <c r="T467" s="330"/>
      <c r="U467" s="330"/>
      <c r="V467" s="330"/>
      <c r="W467" s="330"/>
      <c r="X467" s="330"/>
      <c r="Y467" s="330"/>
      <c r="Z467" s="330"/>
      <c r="AA467" s="330"/>
      <c r="AB467" s="330"/>
      <c r="AC467" s="330"/>
      <c r="AM467" s="121"/>
      <c r="AN467" s="121"/>
      <c r="AO467" s="121"/>
      <c r="AP467" s="121"/>
      <c r="AT467" s="121"/>
    </row>
    <row r="469" spans="1:63" x14ac:dyDescent="0.2">
      <c r="A469" s="477" t="s">
        <v>351</v>
      </c>
      <c r="B469" s="477"/>
      <c r="C469" s="477"/>
      <c r="D469" s="477"/>
      <c r="E469" s="477"/>
      <c r="F469" s="477"/>
      <c r="G469" s="477"/>
      <c r="H469" s="372"/>
      <c r="I469" s="372"/>
      <c r="J469" s="372"/>
      <c r="K469" s="372"/>
      <c r="L469" s="372"/>
      <c r="M469" s="372"/>
      <c r="N469" s="372"/>
      <c r="O469" s="372"/>
      <c r="P469" s="372"/>
      <c r="Q469" s="372"/>
      <c r="R469" s="372"/>
      <c r="S469" s="372"/>
      <c r="T469" s="372"/>
      <c r="U469" s="372"/>
      <c r="V469" s="372"/>
      <c r="W469" s="372"/>
      <c r="X469" s="372"/>
      <c r="Y469" s="372"/>
      <c r="Z469" s="372"/>
      <c r="AA469" s="372"/>
      <c r="AB469" s="372"/>
      <c r="AM469" s="121"/>
      <c r="AN469" s="121"/>
      <c r="AO469" s="121"/>
      <c r="AP469" s="121"/>
      <c r="AT469" s="121"/>
      <c r="BK469" s="348"/>
    </row>
    <row r="470" spans="1:63" x14ac:dyDescent="0.2">
      <c r="A470" s="376"/>
      <c r="B470" s="376"/>
      <c r="C470" s="376"/>
      <c r="D470" s="376"/>
      <c r="E470" s="376"/>
      <c r="F470" s="376"/>
      <c r="G470" s="376"/>
      <c r="H470" s="372"/>
      <c r="I470" s="372"/>
      <c r="J470" s="372"/>
      <c r="K470" s="372"/>
      <c r="L470" s="372"/>
      <c r="M470" s="372"/>
      <c r="N470" s="372"/>
      <c r="O470" s="372"/>
      <c r="P470" s="372"/>
      <c r="Q470" s="372"/>
      <c r="R470" s="372"/>
      <c r="S470" s="372"/>
      <c r="T470" s="372"/>
      <c r="U470" s="372"/>
      <c r="V470" s="372"/>
      <c r="W470" s="372"/>
      <c r="X470" s="372"/>
      <c r="Y470" s="372"/>
      <c r="Z470" s="372"/>
      <c r="AA470" s="372"/>
      <c r="AB470" s="372"/>
      <c r="AM470" s="121"/>
      <c r="AN470" s="121"/>
      <c r="AO470" s="121"/>
      <c r="AP470" s="121"/>
      <c r="AT470" s="121"/>
      <c r="BK470" s="348"/>
    </row>
    <row r="471" spans="1:63" ht="20.25" customHeight="1" x14ac:dyDescent="0.2">
      <c r="A471" s="549" t="s">
        <v>362</v>
      </c>
      <c r="B471" s="550"/>
      <c r="C471" s="550"/>
      <c r="D471" s="550"/>
      <c r="E471" s="550"/>
      <c r="F471" s="550"/>
      <c r="G471" s="550"/>
      <c r="H471" s="550"/>
      <c r="I471" s="550"/>
      <c r="J471" s="550"/>
      <c r="K471" s="550"/>
      <c r="L471" s="550"/>
      <c r="M471" s="550"/>
      <c r="N471" s="550"/>
      <c r="O471" s="550"/>
      <c r="P471" s="550"/>
      <c r="Q471" s="550"/>
      <c r="R471" s="550"/>
      <c r="S471" s="550"/>
      <c r="T471" s="550"/>
      <c r="U471" s="550"/>
      <c r="V471" s="550"/>
      <c r="W471" s="550"/>
      <c r="X471" s="551"/>
      <c r="Y471" s="546" t="s">
        <v>29</v>
      </c>
      <c r="Z471" s="547"/>
      <c r="AA471" s="547"/>
      <c r="AB471" s="547"/>
      <c r="AC471" s="351"/>
      <c r="AD471" s="343">
        <v>0</v>
      </c>
      <c r="AE471" s="350" t="str">
        <f>IF(AD471=1,AF471,IF(AD471=2,AF472,IF(AD471=3,AF473,"")))</f>
        <v/>
      </c>
      <c r="AF471" s="121">
        <v>-0.5</v>
      </c>
      <c r="AM471" s="121"/>
      <c r="AN471" s="121"/>
      <c r="AO471" s="121"/>
      <c r="AP471" s="121"/>
      <c r="AT471" s="121"/>
    </row>
    <row r="472" spans="1:63" ht="32.25" customHeight="1" x14ac:dyDescent="0.2">
      <c r="A472" s="627" t="s">
        <v>363</v>
      </c>
      <c r="B472" s="628"/>
      <c r="C472" s="628"/>
      <c r="D472" s="628"/>
      <c r="E472" s="628"/>
      <c r="F472" s="628"/>
      <c r="G472" s="628"/>
      <c r="H472" s="628"/>
      <c r="I472" s="628"/>
      <c r="J472" s="628"/>
      <c r="K472" s="628"/>
      <c r="L472" s="628"/>
      <c r="M472" s="628"/>
      <c r="N472" s="628"/>
      <c r="O472" s="628"/>
      <c r="P472" s="628"/>
      <c r="Q472" s="628"/>
      <c r="R472" s="628"/>
      <c r="S472" s="628"/>
      <c r="T472" s="628"/>
      <c r="U472" s="628"/>
      <c r="V472" s="628"/>
      <c r="W472" s="628"/>
      <c r="X472" s="629"/>
      <c r="Y472" s="546" t="s">
        <v>30</v>
      </c>
      <c r="Z472" s="547"/>
      <c r="AA472" s="547"/>
      <c r="AB472" s="547"/>
      <c r="AC472" s="352"/>
      <c r="AD472" s="181"/>
      <c r="AF472" s="121">
        <v>0</v>
      </c>
      <c r="AM472" s="121"/>
      <c r="AN472" s="121"/>
      <c r="AO472" s="121"/>
      <c r="AP472" s="121"/>
      <c r="AT472" s="121"/>
    </row>
    <row r="473" spans="1:63" ht="23.25" customHeight="1" x14ac:dyDescent="0.2">
      <c r="A473" s="627" t="s">
        <v>355</v>
      </c>
      <c r="B473" s="628"/>
      <c r="C473" s="628"/>
      <c r="D473" s="628"/>
      <c r="E473" s="628"/>
      <c r="F473" s="628"/>
      <c r="G473" s="628"/>
      <c r="H473" s="628"/>
      <c r="I473" s="628"/>
      <c r="J473" s="628"/>
      <c r="K473" s="628"/>
      <c r="L473" s="628"/>
      <c r="M473" s="628"/>
      <c r="N473" s="628"/>
      <c r="O473" s="628"/>
      <c r="P473" s="628"/>
      <c r="Q473" s="628"/>
      <c r="R473" s="628"/>
      <c r="S473" s="628"/>
      <c r="T473" s="628"/>
      <c r="U473" s="628"/>
      <c r="V473" s="628"/>
      <c r="W473" s="628"/>
      <c r="X473" s="629"/>
      <c r="Y473" s="546" t="s">
        <v>354</v>
      </c>
      <c r="Z473" s="547"/>
      <c r="AA473" s="547"/>
      <c r="AB473" s="547"/>
      <c r="AC473" s="351"/>
      <c r="AD473" s="181"/>
      <c r="AF473" s="121">
        <v>0.5</v>
      </c>
      <c r="AM473" s="121"/>
      <c r="AN473" s="121"/>
      <c r="AO473" s="121"/>
      <c r="AP473" s="121"/>
      <c r="AT473" s="121"/>
    </row>
    <row r="474" spans="1:63" ht="14.25" customHeight="1" x14ac:dyDescent="0.2">
      <c r="A474" s="347"/>
      <c r="B474" s="345"/>
      <c r="C474" s="345"/>
      <c r="D474" s="345"/>
      <c r="E474" s="345"/>
      <c r="F474" s="345"/>
      <c r="G474" s="345"/>
      <c r="H474" s="345"/>
      <c r="I474" s="345"/>
      <c r="J474" s="345"/>
      <c r="K474" s="345"/>
      <c r="L474" s="345"/>
      <c r="M474" s="345"/>
      <c r="N474" s="345"/>
      <c r="O474" s="345"/>
      <c r="P474" s="345"/>
      <c r="Q474" s="345"/>
      <c r="R474" s="345"/>
      <c r="S474" s="345"/>
      <c r="T474" s="345"/>
      <c r="U474" s="345"/>
      <c r="V474" s="345"/>
      <c r="W474" s="345"/>
      <c r="X474" s="345"/>
      <c r="Y474" s="346"/>
      <c r="Z474" s="346"/>
      <c r="AA474" s="346"/>
      <c r="AB474" s="346"/>
      <c r="AC474" s="131"/>
      <c r="AM474" s="121"/>
      <c r="AN474" s="121"/>
      <c r="AO474" s="121"/>
      <c r="AP474" s="121"/>
      <c r="AT474" s="121"/>
    </row>
    <row r="475" spans="1:63" ht="15" customHeight="1" x14ac:dyDescent="0.2">
      <c r="A475" s="500" t="s">
        <v>112</v>
      </c>
      <c r="B475" s="501"/>
      <c r="C475" s="501"/>
      <c r="D475" s="501"/>
      <c r="E475" s="501"/>
      <c r="F475" s="501"/>
      <c r="G475" s="501"/>
      <c r="H475" s="501"/>
      <c r="I475" s="501"/>
      <c r="J475" s="501"/>
      <c r="K475" s="501"/>
      <c r="L475" s="501"/>
      <c r="M475" s="501"/>
      <c r="N475" s="501"/>
      <c r="O475" s="501"/>
      <c r="P475" s="501"/>
      <c r="Q475" s="501"/>
      <c r="R475" s="501"/>
      <c r="S475" s="501"/>
      <c r="T475" s="501"/>
      <c r="U475" s="501"/>
      <c r="V475" s="501"/>
      <c r="W475" s="501"/>
      <c r="X475" s="501"/>
      <c r="Y475" s="501"/>
      <c r="Z475" s="501"/>
      <c r="AA475" s="501"/>
      <c r="AB475" s="501"/>
      <c r="AC475" s="502"/>
    </row>
    <row r="476" spans="1:63" ht="28.5" x14ac:dyDescent="0.2">
      <c r="A476" s="455" t="s">
        <v>100</v>
      </c>
      <c r="B476" s="456"/>
      <c r="C476" s="456"/>
      <c r="D476" s="456"/>
      <c r="E476" s="456"/>
      <c r="F476" s="456"/>
      <c r="G476" s="456"/>
      <c r="H476" s="456"/>
      <c r="I476" s="456"/>
      <c r="J476" s="456"/>
      <c r="K476" s="456"/>
      <c r="L476" s="456"/>
      <c r="M476" s="456"/>
      <c r="N476" s="456"/>
      <c r="O476" s="456"/>
      <c r="P476" s="456"/>
      <c r="Q476" s="456"/>
      <c r="R476" s="456"/>
      <c r="S476" s="456"/>
      <c r="T476" s="456"/>
      <c r="U476" s="456"/>
      <c r="V476" s="456"/>
      <c r="W476" s="456"/>
      <c r="X476" s="456"/>
      <c r="Y476" s="456"/>
      <c r="Z476" s="456"/>
      <c r="AA476" s="456"/>
      <c r="AB476" s="456"/>
      <c r="AC476" s="457"/>
      <c r="AT476" s="335" t="str">
        <f>A476</f>
        <v xml:space="preserve">
</v>
      </c>
    </row>
    <row r="477" spans="1:63" x14ac:dyDescent="0.2">
      <c r="AC477" s="121"/>
    </row>
    <row r="478" spans="1:63" ht="45" customHeight="1" x14ac:dyDescent="0.2">
      <c r="A478" s="530" t="s">
        <v>331</v>
      </c>
      <c r="B478" s="531"/>
      <c r="C478" s="528" t="s">
        <v>361</v>
      </c>
      <c r="D478" s="528"/>
      <c r="E478" s="528"/>
      <c r="F478" s="528"/>
      <c r="G478" s="528"/>
      <c r="H478" s="528"/>
      <c r="I478" s="528"/>
      <c r="J478" s="528"/>
      <c r="K478" s="528"/>
      <c r="L478" s="528"/>
      <c r="M478" s="528"/>
      <c r="N478" s="528"/>
      <c r="O478" s="528"/>
      <c r="P478" s="528"/>
      <c r="Q478" s="528"/>
      <c r="R478" s="528"/>
      <c r="S478" s="528"/>
      <c r="T478" s="528"/>
      <c r="U478" s="528"/>
      <c r="V478" s="528"/>
      <c r="W478" s="528"/>
      <c r="X478" s="528"/>
      <c r="Y478" s="528"/>
      <c r="Z478" s="528"/>
      <c r="AA478" s="528"/>
      <c r="AB478" s="528"/>
      <c r="AC478" s="529"/>
    </row>
    <row r="481" spans="1:64" ht="15" x14ac:dyDescent="0.25">
      <c r="A481" s="377" t="s">
        <v>251</v>
      </c>
      <c r="B481" s="371" t="s">
        <v>190</v>
      </c>
      <c r="C481" s="378"/>
      <c r="D481" s="378"/>
      <c r="E481" s="378"/>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row>
    <row r="482" spans="1:64" x14ac:dyDescent="0.2">
      <c r="A482" s="631" t="s">
        <v>350</v>
      </c>
      <c r="B482" s="632"/>
      <c r="C482" s="632"/>
      <c r="D482" s="632"/>
      <c r="E482" s="632"/>
      <c r="F482" s="632"/>
      <c r="G482" s="632"/>
      <c r="H482" s="632"/>
      <c r="I482" s="632"/>
      <c r="J482" s="632"/>
      <c r="K482" s="632"/>
      <c r="L482" s="632"/>
      <c r="M482" s="632"/>
      <c r="N482" s="632"/>
      <c r="O482" s="632"/>
      <c r="P482" s="632"/>
      <c r="Q482" s="632"/>
      <c r="R482" s="632"/>
      <c r="S482" s="632"/>
      <c r="T482" s="632"/>
      <c r="U482" s="632"/>
      <c r="V482" s="632"/>
      <c r="W482" s="632"/>
      <c r="X482" s="632"/>
      <c r="Y482" s="632"/>
      <c r="Z482" s="632"/>
      <c r="AA482" s="632"/>
      <c r="AB482" s="632"/>
      <c r="AC482" s="632"/>
    </row>
    <row r="483" spans="1:64" ht="15" x14ac:dyDescent="0.25">
      <c r="A483" s="703"/>
      <c r="B483" s="632"/>
      <c r="C483" s="632"/>
      <c r="D483" s="632"/>
      <c r="E483" s="632"/>
      <c r="F483" s="632"/>
      <c r="G483" s="632"/>
      <c r="H483" s="632"/>
      <c r="I483" s="632"/>
      <c r="J483" s="632"/>
      <c r="K483" s="632"/>
      <c r="L483" s="632"/>
      <c r="M483" s="632"/>
      <c r="N483" s="632"/>
      <c r="O483" s="632"/>
      <c r="P483" s="632"/>
      <c r="Q483" s="632"/>
      <c r="R483" s="632"/>
      <c r="S483" s="632"/>
      <c r="T483" s="632"/>
      <c r="U483" s="632"/>
      <c r="V483" s="632"/>
      <c r="W483" s="632"/>
      <c r="X483" s="632"/>
      <c r="Y483" s="632"/>
      <c r="Z483" s="632"/>
      <c r="AA483" s="632"/>
      <c r="AB483" s="632"/>
      <c r="AC483" s="632"/>
    </row>
    <row r="484" spans="1:64" ht="30" customHeight="1" x14ac:dyDescent="0.2">
      <c r="A484" s="697" t="s">
        <v>371</v>
      </c>
      <c r="B484" s="698"/>
      <c r="C484" s="698"/>
      <c r="D484" s="698"/>
      <c r="E484" s="698"/>
      <c r="F484" s="698"/>
      <c r="G484" s="698"/>
      <c r="H484" s="698"/>
      <c r="I484" s="698"/>
      <c r="J484" s="698"/>
      <c r="K484" s="698"/>
      <c r="L484" s="698"/>
      <c r="M484" s="698"/>
      <c r="N484" s="698"/>
      <c r="O484" s="698"/>
      <c r="P484" s="698"/>
      <c r="Q484" s="698"/>
      <c r="R484" s="698"/>
      <c r="S484" s="698"/>
      <c r="T484" s="698"/>
      <c r="U484" s="698"/>
      <c r="V484" s="698"/>
      <c r="W484" s="698"/>
      <c r="X484" s="699"/>
      <c r="Y484" s="700" t="s">
        <v>30</v>
      </c>
      <c r="Z484" s="701"/>
      <c r="AA484" s="701"/>
      <c r="AB484" s="702"/>
      <c r="AC484" s="379"/>
      <c r="BL484" s="348"/>
    </row>
    <row r="485" spans="1:64" ht="17.25" customHeight="1" x14ac:dyDescent="0.25">
      <c r="A485" s="370"/>
      <c r="B485" s="370"/>
      <c r="C485" s="370"/>
      <c r="D485" s="370"/>
      <c r="E485" s="370"/>
      <c r="F485" s="370"/>
      <c r="G485" s="370"/>
      <c r="H485" s="370"/>
      <c r="I485" s="370"/>
      <c r="J485" s="370"/>
      <c r="K485" s="370"/>
      <c r="L485" s="370"/>
      <c r="M485" s="370"/>
      <c r="N485" s="370"/>
      <c r="O485" s="370"/>
      <c r="P485" s="370"/>
      <c r="Q485" s="370"/>
      <c r="R485" s="370"/>
      <c r="S485" s="370"/>
      <c r="T485" s="370"/>
      <c r="U485" s="370"/>
      <c r="V485" s="370"/>
      <c r="W485" s="370"/>
      <c r="X485" s="370"/>
      <c r="Y485" s="380"/>
      <c r="Z485" s="380"/>
      <c r="AA485" s="380"/>
      <c r="AB485" s="380"/>
      <c r="AC485" s="381"/>
    </row>
    <row r="486" spans="1:64" ht="29.25" customHeight="1" x14ac:dyDescent="0.2">
      <c r="A486" s="605" t="s">
        <v>372</v>
      </c>
      <c r="B486" s="605"/>
      <c r="C486" s="605"/>
      <c r="D486" s="605"/>
      <c r="E486" s="605"/>
      <c r="F486" s="605"/>
      <c r="G486" s="605"/>
      <c r="H486" s="605"/>
      <c r="I486" s="605"/>
      <c r="J486" s="605"/>
      <c r="K486" s="605"/>
      <c r="L486" s="605"/>
      <c r="M486" s="605"/>
      <c r="N486" s="605"/>
      <c r="O486" s="605"/>
      <c r="P486" s="605"/>
      <c r="Q486" s="605"/>
      <c r="R486" s="605"/>
      <c r="S486" s="605"/>
      <c r="T486" s="605"/>
      <c r="U486" s="605"/>
      <c r="V486" s="605"/>
      <c r="W486" s="605"/>
      <c r="X486" s="605"/>
      <c r="Y486" s="605"/>
      <c r="Z486" s="605"/>
      <c r="AA486" s="605"/>
      <c r="AB486" s="605"/>
      <c r="AC486" s="605"/>
      <c r="AD486" s="121"/>
    </row>
    <row r="487" spans="1:64" ht="60.75" customHeight="1" x14ac:dyDescent="0.2">
      <c r="A487" s="372"/>
      <c r="B487" s="372"/>
      <c r="C487" s="372"/>
      <c r="D487" s="372"/>
      <c r="E487" s="372"/>
      <c r="F487" s="372"/>
      <c r="G487" s="372"/>
      <c r="H487" s="372"/>
      <c r="I487" s="372"/>
      <c r="J487" s="624" t="s">
        <v>373</v>
      </c>
      <c r="K487" s="624"/>
      <c r="L487" s="624"/>
      <c r="M487" s="624"/>
      <c r="N487" s="624"/>
      <c r="O487" s="624"/>
      <c r="P487" s="624"/>
      <c r="Q487" s="624"/>
      <c r="R487" s="624"/>
      <c r="S487" s="624"/>
      <c r="T487" s="624" t="s">
        <v>374</v>
      </c>
      <c r="U487" s="624"/>
      <c r="V487" s="624"/>
      <c r="W487" s="624"/>
      <c r="X487" s="624"/>
      <c r="Y487" s="624"/>
      <c r="Z487" s="624"/>
      <c r="AA487" s="624"/>
      <c r="AB487" s="624"/>
      <c r="AC487" s="624"/>
      <c r="AE487" s="121" t="s">
        <v>287</v>
      </c>
    </row>
    <row r="488" spans="1:64" ht="51" customHeight="1" x14ac:dyDescent="0.2">
      <c r="A488" s="618" t="s">
        <v>375</v>
      </c>
      <c r="B488" s="619"/>
      <c r="C488" s="619"/>
      <c r="D488" s="619"/>
      <c r="E488" s="619"/>
      <c r="F488" s="619"/>
      <c r="G488" s="619"/>
      <c r="H488" s="619"/>
      <c r="I488" s="619"/>
      <c r="J488" s="625" t="s">
        <v>96</v>
      </c>
      <c r="K488" s="626"/>
      <c r="L488" s="626"/>
      <c r="M488" s="626"/>
      <c r="N488" s="626"/>
      <c r="O488" s="626"/>
      <c r="P488" s="626"/>
      <c r="Q488" s="626"/>
      <c r="R488" s="626"/>
      <c r="S488" s="382"/>
      <c r="T488" s="626" t="s">
        <v>97</v>
      </c>
      <c r="U488" s="626"/>
      <c r="V488" s="626"/>
      <c r="W488" s="626"/>
      <c r="X488" s="626"/>
      <c r="Y488" s="626"/>
      <c r="Z488" s="626"/>
      <c r="AA488" s="626"/>
      <c r="AB488" s="626"/>
      <c r="AC488" s="383"/>
      <c r="AD488" s="343">
        <v>0</v>
      </c>
      <c r="AE488" s="157">
        <f>IF(AD488="","",IF(OR(AD488=0, AD488=1,AD488=4,AD488=7),0,IF(OR(AD488=3,AD488=5),0.5,IF(AD488=2,0.25,1))))</f>
        <v>0</v>
      </c>
      <c r="AF488" s="125" t="s">
        <v>288</v>
      </c>
    </row>
    <row r="489" spans="1:64" ht="33.75" customHeight="1" x14ac:dyDescent="0.2">
      <c r="A489" s="620" t="s">
        <v>376</v>
      </c>
      <c r="B489" s="621"/>
      <c r="C489" s="621"/>
      <c r="D489" s="621"/>
      <c r="E489" s="621"/>
      <c r="F489" s="621"/>
      <c r="G489" s="621"/>
      <c r="H489" s="621"/>
      <c r="I489" s="621"/>
      <c r="J489" s="625" t="s">
        <v>347</v>
      </c>
      <c r="K489" s="626"/>
      <c r="L489" s="626"/>
      <c r="M489" s="626"/>
      <c r="N489" s="626"/>
      <c r="O489" s="626"/>
      <c r="P489" s="626"/>
      <c r="Q489" s="626"/>
      <c r="R489" s="626"/>
      <c r="S489" s="382"/>
      <c r="T489" s="626" t="s">
        <v>346</v>
      </c>
      <c r="U489" s="626"/>
      <c r="V489" s="626"/>
      <c r="W489" s="626"/>
      <c r="X489" s="626"/>
      <c r="Y489" s="626"/>
      <c r="Z489" s="626"/>
      <c r="AA489" s="626"/>
      <c r="AB489" s="626"/>
      <c r="AC489" s="383"/>
      <c r="AE489" s="157" t="str">
        <f>IF(AD488=0,"",AD488)</f>
        <v/>
      </c>
      <c r="AF489" s="125" t="s">
        <v>289</v>
      </c>
    </row>
    <row r="490" spans="1:64" ht="62.25" customHeight="1" x14ac:dyDescent="0.2">
      <c r="A490" s="622" t="s">
        <v>377</v>
      </c>
      <c r="B490" s="623"/>
      <c r="C490" s="623"/>
      <c r="D490" s="623"/>
      <c r="E490" s="623"/>
      <c r="F490" s="623"/>
      <c r="G490" s="623"/>
      <c r="H490" s="623"/>
      <c r="I490" s="623"/>
      <c r="J490" s="713" t="s">
        <v>348</v>
      </c>
      <c r="K490" s="714"/>
      <c r="L490" s="714"/>
      <c r="M490" s="714"/>
      <c r="N490" s="714"/>
      <c r="O490" s="714"/>
      <c r="P490" s="714"/>
      <c r="Q490" s="714"/>
      <c r="R490" s="714"/>
      <c r="S490" s="384"/>
      <c r="T490" s="714" t="s">
        <v>349</v>
      </c>
      <c r="U490" s="714"/>
      <c r="V490" s="714"/>
      <c r="W490" s="714"/>
      <c r="X490" s="714"/>
      <c r="Y490" s="714"/>
      <c r="Z490" s="714"/>
      <c r="AA490" s="714"/>
      <c r="AB490" s="714"/>
      <c r="AC490" s="385"/>
    </row>
    <row r="491" spans="1:64" x14ac:dyDescent="0.2">
      <c r="I491" s="183"/>
      <c r="J491" s="136"/>
      <c r="K491" s="136"/>
      <c r="L491" s="136"/>
      <c r="M491" s="136"/>
      <c r="N491" s="136"/>
      <c r="O491" s="136"/>
      <c r="P491" s="136"/>
      <c r="Q491" s="136"/>
      <c r="R491" s="136"/>
      <c r="S491" s="136"/>
      <c r="T491" s="136"/>
      <c r="U491" s="136"/>
      <c r="V491" s="136"/>
      <c r="W491" s="136"/>
      <c r="X491" s="136"/>
      <c r="Y491" s="136"/>
      <c r="Z491" s="136"/>
      <c r="AA491" s="136"/>
      <c r="AB491" s="136"/>
    </row>
    <row r="492" spans="1:64" ht="15" customHeight="1" x14ac:dyDescent="0.2">
      <c r="A492" s="500" t="s">
        <v>112</v>
      </c>
      <c r="B492" s="501"/>
      <c r="C492" s="501"/>
      <c r="D492" s="501"/>
      <c r="E492" s="501"/>
      <c r="F492" s="501"/>
      <c r="G492" s="501"/>
      <c r="H492" s="501"/>
      <c r="I492" s="501"/>
      <c r="J492" s="501"/>
      <c r="K492" s="501"/>
      <c r="L492" s="501"/>
      <c r="M492" s="501"/>
      <c r="N492" s="501"/>
      <c r="O492" s="501"/>
      <c r="P492" s="501"/>
      <c r="Q492" s="501"/>
      <c r="R492" s="501"/>
      <c r="S492" s="501"/>
      <c r="T492" s="501"/>
      <c r="U492" s="501"/>
      <c r="V492" s="501"/>
      <c r="W492" s="501"/>
      <c r="X492" s="501"/>
      <c r="Y492" s="501"/>
      <c r="Z492" s="501"/>
      <c r="AA492" s="501"/>
      <c r="AB492" s="501"/>
      <c r="AC492" s="502"/>
    </row>
    <row r="493" spans="1:64" ht="28.5" x14ac:dyDescent="0.2">
      <c r="A493" s="455" t="s">
        <v>100</v>
      </c>
      <c r="B493" s="456"/>
      <c r="C493" s="456"/>
      <c r="D493" s="456"/>
      <c r="E493" s="456"/>
      <c r="F493" s="456"/>
      <c r="G493" s="456"/>
      <c r="H493" s="456"/>
      <c r="I493" s="456"/>
      <c r="J493" s="456"/>
      <c r="K493" s="456"/>
      <c r="L493" s="456"/>
      <c r="M493" s="456"/>
      <c r="N493" s="456"/>
      <c r="O493" s="456"/>
      <c r="P493" s="456"/>
      <c r="Q493" s="456"/>
      <c r="R493" s="456"/>
      <c r="S493" s="456"/>
      <c r="T493" s="456"/>
      <c r="U493" s="456"/>
      <c r="V493" s="456"/>
      <c r="W493" s="456"/>
      <c r="X493" s="456"/>
      <c r="Y493" s="456"/>
      <c r="Z493" s="456"/>
      <c r="AA493" s="456"/>
      <c r="AB493" s="456"/>
      <c r="AC493" s="457"/>
      <c r="AT493" s="335" t="str">
        <f>A493</f>
        <v xml:space="preserve">
</v>
      </c>
    </row>
    <row r="494" spans="1:64" x14ac:dyDescent="0.2">
      <c r="AC494" s="121"/>
    </row>
    <row r="495" spans="1:64" ht="45" customHeight="1" x14ac:dyDescent="0.2">
      <c r="A495" s="530" t="s">
        <v>331</v>
      </c>
      <c r="B495" s="531"/>
      <c r="C495" s="528" t="s">
        <v>338</v>
      </c>
      <c r="D495" s="528"/>
      <c r="E495" s="528"/>
      <c r="F495" s="528"/>
      <c r="G495" s="528"/>
      <c r="H495" s="528"/>
      <c r="I495" s="528"/>
      <c r="J495" s="528"/>
      <c r="K495" s="528"/>
      <c r="L495" s="528"/>
      <c r="M495" s="528"/>
      <c r="N495" s="528"/>
      <c r="O495" s="528"/>
      <c r="P495" s="528"/>
      <c r="Q495" s="528"/>
      <c r="R495" s="528"/>
      <c r="S495" s="528"/>
      <c r="T495" s="528"/>
      <c r="U495" s="528"/>
      <c r="V495" s="528"/>
      <c r="W495" s="528"/>
      <c r="X495" s="528"/>
      <c r="Y495" s="528"/>
      <c r="Z495" s="528"/>
      <c r="AA495" s="528"/>
      <c r="AB495" s="528"/>
      <c r="AC495" s="529"/>
    </row>
    <row r="496" spans="1:64" x14ac:dyDescent="0.2">
      <c r="AM496" s="121"/>
      <c r="AN496" s="121"/>
      <c r="AO496" s="121"/>
      <c r="AP496" s="121"/>
      <c r="AT496" s="121"/>
    </row>
    <row r="498" spans="1:68" ht="15" x14ac:dyDescent="0.25">
      <c r="A498" s="170" t="s">
        <v>249</v>
      </c>
      <c r="B498" s="156" t="s">
        <v>193</v>
      </c>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c r="AA498" s="156"/>
      <c r="AB498" s="156"/>
      <c r="AC498" s="156"/>
      <c r="AM498" s="121"/>
      <c r="AN498" s="121"/>
      <c r="AO498" s="121"/>
      <c r="AP498" s="121"/>
      <c r="AT498" s="121"/>
    </row>
    <row r="499" spans="1:68" ht="15" x14ac:dyDescent="0.25">
      <c r="A499" s="170"/>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c r="AA499" s="170"/>
      <c r="AB499" s="170"/>
      <c r="AC499" s="170"/>
      <c r="AM499" s="121"/>
      <c r="AN499" s="121"/>
      <c r="AO499" s="121"/>
      <c r="AP499" s="121"/>
      <c r="AT499" s="121"/>
    </row>
    <row r="500" spans="1:68" ht="32.25" customHeight="1" x14ac:dyDescent="0.25">
      <c r="A500" s="611" t="s">
        <v>156</v>
      </c>
      <c r="B500" s="611"/>
      <c r="C500" s="611"/>
      <c r="D500" s="611"/>
      <c r="E500" s="611"/>
      <c r="F500" s="611"/>
      <c r="G500" s="611"/>
      <c r="H500" s="611"/>
      <c r="I500" s="611"/>
      <c r="J500" s="611"/>
      <c r="K500" s="611"/>
      <c r="L500" s="611"/>
      <c r="M500" s="611"/>
      <c r="N500" s="611"/>
      <c r="O500" s="611"/>
      <c r="P500" s="611"/>
      <c r="Q500" s="611"/>
      <c r="R500" s="611"/>
      <c r="S500" s="611"/>
      <c r="T500" s="611"/>
      <c r="U500" s="611"/>
      <c r="V500" s="611"/>
      <c r="W500" s="611"/>
      <c r="X500" s="611"/>
      <c r="Y500" s="611"/>
      <c r="Z500" s="611"/>
      <c r="AA500" s="611"/>
      <c r="AB500" s="611"/>
      <c r="AC500" s="611"/>
      <c r="AE500" s="121" t="s">
        <v>297</v>
      </c>
      <c r="AM500" s="121"/>
      <c r="AN500" s="121"/>
      <c r="AO500" s="121"/>
      <c r="AP500" s="121"/>
      <c r="AT500" s="121"/>
      <c r="BK500" s="402"/>
      <c r="BL500" s="402"/>
      <c r="BM500" s="402"/>
      <c r="BN500" s="402"/>
      <c r="BO500" s="402"/>
      <c r="BP500" s="402"/>
    </row>
    <row r="501" spans="1:68" ht="17.25" customHeight="1" x14ac:dyDescent="0.2">
      <c r="A501" s="552" t="s">
        <v>54</v>
      </c>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495" t="s">
        <v>30</v>
      </c>
      <c r="Z501" s="499"/>
      <c r="AA501" s="499"/>
      <c r="AB501" s="499"/>
      <c r="AC501" s="147"/>
      <c r="AD501" s="6">
        <v>0</v>
      </c>
      <c r="AE501" s="157" t="str">
        <f>IF(AD501=1,AF501,IF(AND(OR(AD504=TRUE,AD505=TRUE,AD506=TRUE,AD507=TRUE,AD508=TRUE,AD509=TRUE),AD501=2),AF502,""))</f>
        <v/>
      </c>
      <c r="AF501" s="121">
        <v>0</v>
      </c>
      <c r="AM501" s="121"/>
      <c r="AN501" s="121"/>
      <c r="AO501" s="121"/>
      <c r="AP501" s="121"/>
      <c r="AT501" s="121"/>
    </row>
    <row r="502" spans="1:68" ht="17.25" customHeight="1" x14ac:dyDescent="0.2">
      <c r="A502" s="552" t="s">
        <v>55</v>
      </c>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495" t="s">
        <v>45</v>
      </c>
      <c r="Z502" s="499"/>
      <c r="AA502" s="499"/>
      <c r="AB502" s="499"/>
      <c r="AC502" s="147"/>
      <c r="AF502" s="121">
        <v>1</v>
      </c>
      <c r="AM502" s="121"/>
      <c r="AN502" s="121"/>
      <c r="AO502" s="121"/>
      <c r="AP502" s="121"/>
      <c r="AT502" s="121"/>
    </row>
    <row r="503" spans="1:68" ht="18.75" customHeight="1" x14ac:dyDescent="0.2">
      <c r="A503" s="149"/>
      <c r="B503" s="172" t="s">
        <v>111</v>
      </c>
      <c r="C503" s="173"/>
      <c r="D503" s="174"/>
      <c r="E503" s="174"/>
      <c r="F503" s="174"/>
      <c r="G503" s="174"/>
      <c r="H503" s="174"/>
      <c r="I503" s="174"/>
      <c r="J503" s="174"/>
      <c r="K503" s="174"/>
      <c r="L503" s="174"/>
      <c r="M503" s="174"/>
      <c r="N503" s="174"/>
      <c r="O503" s="174"/>
      <c r="P503" s="174"/>
      <c r="Q503" s="174"/>
      <c r="R503" s="174"/>
      <c r="S503" s="174"/>
      <c r="T503" s="174"/>
      <c r="U503" s="174"/>
      <c r="V503" s="174"/>
      <c r="W503" s="174"/>
      <c r="X503" s="174"/>
      <c r="Y503" s="175"/>
      <c r="Z503" s="175"/>
      <c r="AA503" s="175"/>
      <c r="AB503" s="175"/>
      <c r="AC503" s="131"/>
      <c r="AE503" s="121" t="s">
        <v>298</v>
      </c>
      <c r="AM503" s="121"/>
      <c r="AN503" s="121"/>
      <c r="AO503" s="121"/>
      <c r="AP503" s="121"/>
      <c r="AT503" s="121"/>
    </row>
    <row r="504" spans="1:68" ht="33.75" customHeight="1" x14ac:dyDescent="0.2">
      <c r="A504" s="149"/>
      <c r="B504" s="176"/>
      <c r="C504" s="543" t="s">
        <v>293</v>
      </c>
      <c r="D504" s="544"/>
      <c r="E504" s="544"/>
      <c r="F504" s="544"/>
      <c r="G504" s="544"/>
      <c r="H504" s="544"/>
      <c r="I504" s="544"/>
      <c r="J504" s="544"/>
      <c r="K504" s="544"/>
      <c r="L504" s="544"/>
      <c r="M504" s="544"/>
      <c r="N504" s="544"/>
      <c r="O504" s="544"/>
      <c r="P504" s="544"/>
      <c r="Q504" s="544"/>
      <c r="R504" s="544"/>
      <c r="S504" s="544"/>
      <c r="T504" s="544"/>
      <c r="U504" s="544"/>
      <c r="V504" s="544"/>
      <c r="W504" s="544"/>
      <c r="X504" s="544"/>
      <c r="Y504" s="177"/>
      <c r="Z504" s="177"/>
      <c r="AA504" s="177"/>
      <c r="AB504" s="178"/>
      <c r="AC504" s="179"/>
      <c r="AD504" s="6" t="b">
        <v>0</v>
      </c>
      <c r="AE504" s="135">
        <f>IF(AND(AD504=FALSE,AD505=FALSE,AD506=FALSE,AD507=FALSE,AD508=FALSE,AD509=FALSE),0,1)</f>
        <v>0</v>
      </c>
      <c r="AF504" s="121" t="s">
        <v>299</v>
      </c>
      <c r="AM504" s="121"/>
      <c r="AN504" s="121"/>
      <c r="AO504" s="121"/>
      <c r="AP504" s="121"/>
      <c r="AT504" s="121"/>
    </row>
    <row r="505" spans="1:68" ht="45" customHeight="1" x14ac:dyDescent="0.2">
      <c r="A505" s="136"/>
      <c r="B505" s="176"/>
      <c r="C505" s="543" t="s">
        <v>294</v>
      </c>
      <c r="D505" s="544"/>
      <c r="E505" s="544"/>
      <c r="F505" s="544"/>
      <c r="G505" s="544"/>
      <c r="H505" s="544"/>
      <c r="I505" s="544"/>
      <c r="J505" s="544"/>
      <c r="K505" s="544"/>
      <c r="L505" s="544"/>
      <c r="M505" s="544"/>
      <c r="N505" s="544"/>
      <c r="O505" s="544"/>
      <c r="P505" s="544"/>
      <c r="Q505" s="544"/>
      <c r="R505" s="544"/>
      <c r="S505" s="544"/>
      <c r="T505" s="544"/>
      <c r="U505" s="544"/>
      <c r="V505" s="544"/>
      <c r="W505" s="544"/>
      <c r="X505" s="544"/>
      <c r="Y505" s="177"/>
      <c r="Z505" s="177"/>
      <c r="AA505" s="177"/>
      <c r="AB505" s="178"/>
      <c r="AC505" s="180"/>
      <c r="AD505" s="6" t="b">
        <v>0</v>
      </c>
      <c r="AM505" s="121"/>
      <c r="AN505" s="121"/>
      <c r="AO505" s="121"/>
      <c r="AP505" s="121"/>
      <c r="AT505" s="121"/>
    </row>
    <row r="506" spans="1:68" ht="47.25" customHeight="1" x14ac:dyDescent="0.2">
      <c r="A506" s="149"/>
      <c r="B506" s="176"/>
      <c r="C506" s="543" t="s">
        <v>295</v>
      </c>
      <c r="D506" s="544"/>
      <c r="E506" s="544"/>
      <c r="F506" s="544"/>
      <c r="G506" s="544"/>
      <c r="H506" s="544"/>
      <c r="I506" s="544"/>
      <c r="J506" s="544"/>
      <c r="K506" s="544"/>
      <c r="L506" s="544"/>
      <c r="M506" s="544"/>
      <c r="N506" s="544"/>
      <c r="O506" s="544"/>
      <c r="P506" s="544"/>
      <c r="Q506" s="544"/>
      <c r="R506" s="544"/>
      <c r="S506" s="544"/>
      <c r="T506" s="544"/>
      <c r="U506" s="544"/>
      <c r="V506" s="544"/>
      <c r="W506" s="544"/>
      <c r="X506" s="544"/>
      <c r="Y506" s="177"/>
      <c r="Z506" s="177"/>
      <c r="AA506" s="177"/>
      <c r="AB506" s="178"/>
      <c r="AC506" s="180"/>
      <c r="AD506" s="120" t="b">
        <v>0</v>
      </c>
      <c r="AM506" s="121"/>
      <c r="AN506" s="121"/>
      <c r="AO506" s="121"/>
      <c r="AP506" s="121"/>
      <c r="AT506" s="121"/>
    </row>
    <row r="507" spans="1:68" ht="17.25" customHeight="1" x14ac:dyDescent="0.2">
      <c r="A507" s="149"/>
      <c r="B507" s="176"/>
      <c r="C507" s="543" t="s">
        <v>296</v>
      </c>
      <c r="D507" s="544"/>
      <c r="E507" s="544"/>
      <c r="F507" s="544"/>
      <c r="G507" s="544"/>
      <c r="H507" s="544"/>
      <c r="I507" s="544"/>
      <c r="J507" s="544"/>
      <c r="K507" s="544"/>
      <c r="L507" s="544"/>
      <c r="M507" s="544"/>
      <c r="N507" s="544"/>
      <c r="O507" s="544"/>
      <c r="P507" s="544"/>
      <c r="Q507" s="544"/>
      <c r="R507" s="544"/>
      <c r="S507" s="544"/>
      <c r="T507" s="544"/>
      <c r="U507" s="544"/>
      <c r="V507" s="544"/>
      <c r="W507" s="544"/>
      <c r="X507" s="544"/>
      <c r="Y507" s="177"/>
      <c r="Z507" s="177"/>
      <c r="AA507" s="177"/>
      <c r="AB507" s="178"/>
      <c r="AC507" s="180"/>
      <c r="AD507" s="6" t="b">
        <v>0</v>
      </c>
      <c r="AM507" s="121"/>
      <c r="AN507" s="121"/>
      <c r="AO507" s="121"/>
      <c r="AP507" s="121"/>
      <c r="AT507" s="121"/>
    </row>
    <row r="508" spans="1:68" ht="48" customHeight="1" x14ac:dyDescent="0.2">
      <c r="A508" s="149"/>
      <c r="B508" s="176"/>
      <c r="C508" s="543" t="s">
        <v>329</v>
      </c>
      <c r="D508" s="544"/>
      <c r="E508" s="544"/>
      <c r="F508" s="544"/>
      <c r="G508" s="544"/>
      <c r="H508" s="544"/>
      <c r="I508" s="544"/>
      <c r="J508" s="544"/>
      <c r="K508" s="544"/>
      <c r="L508" s="544"/>
      <c r="M508" s="544"/>
      <c r="N508" s="544"/>
      <c r="O508" s="544"/>
      <c r="P508" s="544"/>
      <c r="Q508" s="544"/>
      <c r="R508" s="544"/>
      <c r="S508" s="544"/>
      <c r="T508" s="544"/>
      <c r="U508" s="544"/>
      <c r="V508" s="544"/>
      <c r="W508" s="544"/>
      <c r="X508" s="544"/>
      <c r="Y508" s="544"/>
      <c r="Z508" s="177"/>
      <c r="AA508" s="177"/>
      <c r="AB508" s="178"/>
      <c r="AC508" s="180"/>
      <c r="AD508" s="6" t="b">
        <v>0</v>
      </c>
      <c r="AM508" s="121"/>
      <c r="AN508" s="121"/>
      <c r="AO508" s="121"/>
      <c r="AP508" s="121"/>
      <c r="AT508" s="121"/>
    </row>
    <row r="509" spans="1:68" ht="17.25" customHeight="1" x14ac:dyDescent="0.2">
      <c r="A509" s="149"/>
      <c r="B509" s="176"/>
      <c r="C509" s="543" t="s">
        <v>110</v>
      </c>
      <c r="D509" s="544"/>
      <c r="E509" s="544"/>
      <c r="F509" s="544"/>
      <c r="G509" s="544"/>
      <c r="H509" s="544"/>
      <c r="I509" s="544"/>
      <c r="J509" s="544"/>
      <c r="K509" s="544"/>
      <c r="L509" s="544"/>
      <c r="M509" s="544"/>
      <c r="N509" s="544"/>
      <c r="O509" s="544"/>
      <c r="P509" s="544"/>
      <c r="Q509" s="544"/>
      <c r="R509" s="544"/>
      <c r="S509" s="544"/>
      <c r="T509" s="544"/>
      <c r="U509" s="544"/>
      <c r="V509" s="544"/>
      <c r="W509" s="544"/>
      <c r="X509" s="544"/>
      <c r="Y509" s="177"/>
      <c r="Z509" s="177"/>
      <c r="AA509" s="177"/>
      <c r="AB509" s="178"/>
      <c r="AC509" s="180"/>
      <c r="AD509" s="6" t="b">
        <v>0</v>
      </c>
      <c r="AM509" s="121"/>
      <c r="AN509" s="121"/>
      <c r="AO509" s="121"/>
      <c r="AP509" s="121"/>
      <c r="AT509" s="121"/>
    </row>
    <row r="510" spans="1:68" ht="12.75" customHeight="1" x14ac:dyDescent="0.2">
      <c r="A510" s="276"/>
      <c r="B510" s="276"/>
      <c r="C510" s="276"/>
      <c r="D510" s="276"/>
      <c r="E510" s="276"/>
      <c r="F510" s="276"/>
      <c r="G510" s="276"/>
      <c r="H510" s="276"/>
      <c r="I510" s="276"/>
      <c r="J510" s="276"/>
      <c r="K510" s="276"/>
      <c r="L510" s="276"/>
      <c r="M510" s="276"/>
      <c r="N510" s="276"/>
      <c r="O510" s="276"/>
      <c r="P510" s="276"/>
      <c r="Q510" s="276"/>
      <c r="R510" s="276"/>
      <c r="S510" s="276"/>
      <c r="T510" s="276"/>
      <c r="U510" s="276"/>
      <c r="V510" s="276"/>
      <c r="W510" s="276"/>
      <c r="X510" s="276"/>
      <c r="Y510" s="276"/>
      <c r="Z510" s="276"/>
      <c r="AA510" s="276"/>
      <c r="AB510" s="276"/>
      <c r="AC510" s="276"/>
      <c r="AE510" s="181"/>
    </row>
    <row r="511" spans="1:68" ht="15" customHeight="1" x14ac:dyDescent="0.2">
      <c r="A511" s="500" t="s">
        <v>112</v>
      </c>
      <c r="B511" s="501"/>
      <c r="C511" s="501"/>
      <c r="D511" s="501"/>
      <c r="E511" s="501"/>
      <c r="F511" s="501"/>
      <c r="G511" s="501"/>
      <c r="H511" s="501"/>
      <c r="I511" s="501"/>
      <c r="J511" s="501"/>
      <c r="K511" s="501"/>
      <c r="L511" s="501"/>
      <c r="M511" s="501"/>
      <c r="N511" s="501"/>
      <c r="O511" s="501"/>
      <c r="P511" s="501"/>
      <c r="Q511" s="501"/>
      <c r="R511" s="501"/>
      <c r="S511" s="501"/>
      <c r="T511" s="501"/>
      <c r="U511" s="501"/>
      <c r="V511" s="501"/>
      <c r="W511" s="501"/>
      <c r="X511" s="501"/>
      <c r="Y511" s="501"/>
      <c r="Z511" s="501"/>
      <c r="AA511" s="501"/>
      <c r="AB511" s="501"/>
      <c r="AC511" s="502"/>
    </row>
    <row r="512" spans="1:68" ht="28.5" x14ac:dyDescent="0.2">
      <c r="A512" s="455" t="s">
        <v>100</v>
      </c>
      <c r="B512" s="456"/>
      <c r="C512" s="456"/>
      <c r="D512" s="456"/>
      <c r="E512" s="456"/>
      <c r="F512" s="456"/>
      <c r="G512" s="456"/>
      <c r="H512" s="456"/>
      <c r="I512" s="456"/>
      <c r="J512" s="456"/>
      <c r="K512" s="456"/>
      <c r="L512" s="456"/>
      <c r="M512" s="456"/>
      <c r="N512" s="456"/>
      <c r="O512" s="456"/>
      <c r="P512" s="456"/>
      <c r="Q512" s="456"/>
      <c r="R512" s="456"/>
      <c r="S512" s="456"/>
      <c r="T512" s="456"/>
      <c r="U512" s="456"/>
      <c r="V512" s="456"/>
      <c r="W512" s="456"/>
      <c r="X512" s="456"/>
      <c r="Y512" s="456"/>
      <c r="Z512" s="456"/>
      <c r="AA512" s="456"/>
      <c r="AB512" s="456"/>
      <c r="AC512" s="457"/>
      <c r="AT512" s="335" t="str">
        <f>A512</f>
        <v xml:space="preserve">
</v>
      </c>
    </row>
    <row r="513" spans="1:64" x14ac:dyDescent="0.2">
      <c r="AC513" s="121"/>
    </row>
    <row r="514" spans="1:64" ht="45" customHeight="1" x14ac:dyDescent="0.2">
      <c r="A514" s="530" t="s">
        <v>331</v>
      </c>
      <c r="B514" s="531"/>
      <c r="C514" s="528" t="s">
        <v>339</v>
      </c>
      <c r="D514" s="528"/>
      <c r="E514" s="528"/>
      <c r="F514" s="528"/>
      <c r="G514" s="528"/>
      <c r="H514" s="528"/>
      <c r="I514" s="528"/>
      <c r="J514" s="528"/>
      <c r="K514" s="528"/>
      <c r="L514" s="528"/>
      <c r="M514" s="528"/>
      <c r="N514" s="528"/>
      <c r="O514" s="528"/>
      <c r="P514" s="528"/>
      <c r="Q514" s="528"/>
      <c r="R514" s="528"/>
      <c r="S514" s="528"/>
      <c r="T514" s="528"/>
      <c r="U514" s="528"/>
      <c r="V514" s="528"/>
      <c r="W514" s="528"/>
      <c r="X514" s="528"/>
      <c r="Y514" s="528"/>
      <c r="Z514" s="528"/>
      <c r="AA514" s="528"/>
      <c r="AB514" s="528"/>
      <c r="AC514" s="529"/>
    </row>
    <row r="515" spans="1:64" ht="15" customHeight="1" x14ac:dyDescent="0.2"/>
    <row r="516" spans="1:64" ht="13.5" customHeight="1" x14ac:dyDescent="0.2"/>
    <row r="517" spans="1:64" ht="15" x14ac:dyDescent="0.25">
      <c r="A517" s="156" t="s">
        <v>247</v>
      </c>
      <c r="B517" s="566" t="s">
        <v>248</v>
      </c>
      <c r="C517" s="566"/>
      <c r="D517" s="566"/>
      <c r="E517" s="566"/>
      <c r="F517" s="566"/>
      <c r="G517" s="566"/>
      <c r="H517" s="566"/>
      <c r="I517" s="566"/>
      <c r="J517" s="566"/>
      <c r="K517" s="566"/>
      <c r="L517" s="566"/>
      <c r="M517" s="566"/>
      <c r="N517" s="566"/>
      <c r="O517" s="566"/>
      <c r="P517" s="566"/>
      <c r="Q517" s="566"/>
      <c r="R517" s="566"/>
      <c r="S517" s="566"/>
      <c r="T517" s="566"/>
      <c r="U517" s="566"/>
      <c r="V517" s="566"/>
      <c r="W517" s="566"/>
      <c r="X517" s="566"/>
      <c r="Y517" s="566"/>
      <c r="Z517" s="566"/>
      <c r="AA517" s="566"/>
      <c r="AB517" s="566"/>
      <c r="AC517" s="566"/>
    </row>
    <row r="518" spans="1:64" x14ac:dyDescent="0.2">
      <c r="Q518" s="161"/>
    </row>
    <row r="519" spans="1:64" ht="33" customHeight="1" x14ac:dyDescent="0.25">
      <c r="A519" s="611" t="s">
        <v>246</v>
      </c>
      <c r="B519" s="611"/>
      <c r="C519" s="611"/>
      <c r="D519" s="611"/>
      <c r="E519" s="611"/>
      <c r="F519" s="611"/>
      <c r="G519" s="611"/>
      <c r="H519" s="611"/>
      <c r="I519" s="611"/>
      <c r="J519" s="611"/>
      <c r="K519" s="611"/>
      <c r="L519" s="611"/>
      <c r="M519" s="611"/>
      <c r="N519" s="611"/>
      <c r="O519" s="611"/>
      <c r="P519" s="611"/>
      <c r="Q519" s="611"/>
      <c r="R519" s="611"/>
      <c r="S519" s="611"/>
      <c r="T519" s="611"/>
      <c r="U519" s="611"/>
      <c r="V519" s="611"/>
      <c r="W519" s="611"/>
      <c r="X519" s="611"/>
      <c r="Y519" s="611"/>
      <c r="Z519" s="611"/>
      <c r="AA519" s="611"/>
      <c r="AB519" s="611"/>
      <c r="AC519" s="611"/>
      <c r="BL519" s="402"/>
    </row>
    <row r="520" spans="1:64" ht="27.75" customHeight="1" x14ac:dyDescent="0.2">
      <c r="A520" s="490" t="s">
        <v>148</v>
      </c>
      <c r="B520" s="491"/>
      <c r="C520" s="491"/>
      <c r="D520" s="491"/>
      <c r="E520" s="491"/>
      <c r="F520" s="491"/>
      <c r="G520" s="491"/>
      <c r="H520" s="491"/>
      <c r="I520" s="491"/>
      <c r="J520" s="491"/>
      <c r="K520" s="491"/>
      <c r="L520" s="491"/>
      <c r="M520" s="491"/>
      <c r="N520" s="491"/>
      <c r="O520" s="491"/>
      <c r="P520" s="491"/>
      <c r="Q520" s="491"/>
      <c r="R520" s="491"/>
      <c r="S520" s="491"/>
      <c r="T520" s="491"/>
      <c r="U520" s="491"/>
      <c r="V520" s="491"/>
      <c r="W520" s="491"/>
      <c r="X520" s="492"/>
      <c r="Y520" s="567" t="s">
        <v>44</v>
      </c>
      <c r="Z520" s="568"/>
      <c r="AA520" s="568"/>
      <c r="AB520" s="569"/>
      <c r="AC520" s="147"/>
      <c r="AD520" s="6">
        <v>0</v>
      </c>
      <c r="AE520" s="157" t="str">
        <f>IF(AD520=1,AF520,IF(AD520=2,AF521,IF(AD520=3,AF522,IF(AD520=4,AF523,""))))</f>
        <v/>
      </c>
      <c r="AF520" s="121">
        <v>-1</v>
      </c>
    </row>
    <row r="521" spans="1:64" ht="74.25" customHeight="1" x14ac:dyDescent="0.2">
      <c r="A521" s="490" t="s">
        <v>149</v>
      </c>
      <c r="B521" s="491"/>
      <c r="C521" s="491"/>
      <c r="D521" s="491"/>
      <c r="E521" s="491"/>
      <c r="F521" s="491"/>
      <c r="G521" s="491"/>
      <c r="H521" s="491"/>
      <c r="I521" s="491"/>
      <c r="J521" s="491"/>
      <c r="K521" s="491"/>
      <c r="L521" s="491"/>
      <c r="M521" s="491"/>
      <c r="N521" s="491"/>
      <c r="O521" s="491"/>
      <c r="P521" s="491"/>
      <c r="Q521" s="491"/>
      <c r="R521" s="491"/>
      <c r="S521" s="491"/>
      <c r="T521" s="491"/>
      <c r="U521" s="491"/>
      <c r="V521" s="491"/>
      <c r="W521" s="491"/>
      <c r="X521" s="492"/>
      <c r="Y521" s="567" t="s">
        <v>30</v>
      </c>
      <c r="Z521" s="568"/>
      <c r="AA521" s="568"/>
      <c r="AB521" s="569"/>
      <c r="AC521" s="147"/>
      <c r="AF521" s="121">
        <v>0</v>
      </c>
    </row>
    <row r="522" spans="1:64" ht="31.5" customHeight="1" x14ac:dyDescent="0.2">
      <c r="A522" s="490" t="s">
        <v>150</v>
      </c>
      <c r="B522" s="491"/>
      <c r="C522" s="491"/>
      <c r="D522" s="491"/>
      <c r="E522" s="491"/>
      <c r="F522" s="491"/>
      <c r="G522" s="491"/>
      <c r="H522" s="491"/>
      <c r="I522" s="491"/>
      <c r="J522" s="491"/>
      <c r="K522" s="491"/>
      <c r="L522" s="491"/>
      <c r="M522" s="491"/>
      <c r="N522" s="491"/>
      <c r="O522" s="491"/>
      <c r="P522" s="491"/>
      <c r="Q522" s="491"/>
      <c r="R522" s="491"/>
      <c r="S522" s="491"/>
      <c r="T522" s="491"/>
      <c r="U522" s="491"/>
      <c r="V522" s="491"/>
      <c r="W522" s="491"/>
      <c r="X522" s="492"/>
      <c r="Y522" s="567" t="s">
        <v>32</v>
      </c>
      <c r="Z522" s="568"/>
      <c r="AA522" s="568"/>
      <c r="AB522" s="569"/>
      <c r="AC522" s="147"/>
      <c r="AF522" s="121">
        <v>0.5</v>
      </c>
    </row>
    <row r="523" spans="1:64" ht="30" customHeight="1" x14ac:dyDescent="0.2">
      <c r="A523" s="490" t="s">
        <v>239</v>
      </c>
      <c r="B523" s="491"/>
      <c r="C523" s="491"/>
      <c r="D523" s="491"/>
      <c r="E523" s="491"/>
      <c r="F523" s="491"/>
      <c r="G523" s="491"/>
      <c r="H523" s="491"/>
      <c r="I523" s="491"/>
      <c r="J523" s="491"/>
      <c r="K523" s="491"/>
      <c r="L523" s="491"/>
      <c r="M523" s="491"/>
      <c r="N523" s="491"/>
      <c r="O523" s="491"/>
      <c r="P523" s="491"/>
      <c r="Q523" s="491"/>
      <c r="R523" s="491"/>
      <c r="S523" s="491"/>
      <c r="T523" s="491"/>
      <c r="U523" s="491"/>
      <c r="V523" s="491"/>
      <c r="W523" s="491"/>
      <c r="X523" s="492"/>
      <c r="Y523" s="567" t="s">
        <v>45</v>
      </c>
      <c r="Z523" s="568"/>
      <c r="AA523" s="568"/>
      <c r="AB523" s="569"/>
      <c r="AC523" s="147"/>
      <c r="AF523" s="121">
        <v>1</v>
      </c>
    </row>
    <row r="525" spans="1:64" ht="15" customHeight="1" x14ac:dyDescent="0.2">
      <c r="A525" s="500" t="s">
        <v>112</v>
      </c>
      <c r="B525" s="501"/>
      <c r="C525" s="501"/>
      <c r="D525" s="501"/>
      <c r="E525" s="501"/>
      <c r="F525" s="501"/>
      <c r="G525" s="501"/>
      <c r="H525" s="501"/>
      <c r="I525" s="501"/>
      <c r="J525" s="501"/>
      <c r="K525" s="501"/>
      <c r="L525" s="501"/>
      <c r="M525" s="501"/>
      <c r="N525" s="501"/>
      <c r="O525" s="501"/>
      <c r="P525" s="501"/>
      <c r="Q525" s="501"/>
      <c r="R525" s="501"/>
      <c r="S525" s="501"/>
      <c r="T525" s="501"/>
      <c r="U525" s="501"/>
      <c r="V525" s="501"/>
      <c r="W525" s="501"/>
      <c r="X525" s="501"/>
      <c r="Y525" s="501"/>
      <c r="Z525" s="501"/>
      <c r="AA525" s="501"/>
      <c r="AB525" s="501"/>
      <c r="AC525" s="502"/>
    </row>
    <row r="526" spans="1:64" ht="28.5" x14ac:dyDescent="0.2">
      <c r="A526" s="455" t="s">
        <v>100</v>
      </c>
      <c r="B526" s="456"/>
      <c r="C526" s="456"/>
      <c r="D526" s="456"/>
      <c r="E526" s="456"/>
      <c r="F526" s="456"/>
      <c r="G526" s="456"/>
      <c r="H526" s="456"/>
      <c r="I526" s="456"/>
      <c r="J526" s="456"/>
      <c r="K526" s="456"/>
      <c r="L526" s="456"/>
      <c r="M526" s="456"/>
      <c r="N526" s="456"/>
      <c r="O526" s="456"/>
      <c r="P526" s="456"/>
      <c r="Q526" s="456"/>
      <c r="R526" s="456"/>
      <c r="S526" s="456"/>
      <c r="T526" s="456"/>
      <c r="U526" s="456"/>
      <c r="V526" s="456"/>
      <c r="W526" s="456"/>
      <c r="X526" s="456"/>
      <c r="Y526" s="456"/>
      <c r="Z526" s="456"/>
      <c r="AA526" s="456"/>
      <c r="AB526" s="456"/>
      <c r="AC526" s="457"/>
      <c r="AT526" s="335" t="str">
        <f>A526</f>
        <v xml:space="preserve">
</v>
      </c>
    </row>
    <row r="527" spans="1:64" x14ac:dyDescent="0.2">
      <c r="AC527" s="121"/>
    </row>
    <row r="528" spans="1:64" ht="45" customHeight="1" x14ac:dyDescent="0.2">
      <c r="A528" s="530" t="s">
        <v>331</v>
      </c>
      <c r="B528" s="531"/>
      <c r="C528" s="528" t="s">
        <v>340</v>
      </c>
      <c r="D528" s="528"/>
      <c r="E528" s="528"/>
      <c r="F528" s="528"/>
      <c r="G528" s="528"/>
      <c r="H528" s="528"/>
      <c r="I528" s="528"/>
      <c r="J528" s="528"/>
      <c r="K528" s="528"/>
      <c r="L528" s="528"/>
      <c r="M528" s="528"/>
      <c r="N528" s="528"/>
      <c r="O528" s="528"/>
      <c r="P528" s="528"/>
      <c r="Q528" s="528"/>
      <c r="R528" s="528"/>
      <c r="S528" s="528"/>
      <c r="T528" s="528"/>
      <c r="U528" s="528"/>
      <c r="V528" s="528"/>
      <c r="W528" s="528"/>
      <c r="X528" s="528"/>
      <c r="Y528" s="528"/>
      <c r="Z528" s="528"/>
      <c r="AA528" s="528"/>
      <c r="AB528" s="528"/>
      <c r="AC528" s="529"/>
    </row>
    <row r="529" spans="1:46" x14ac:dyDescent="0.2">
      <c r="AM529" s="121"/>
      <c r="AN529" s="121"/>
      <c r="AO529" s="121"/>
      <c r="AP529" s="121"/>
      <c r="AT529" s="121"/>
    </row>
    <row r="531" spans="1:46" ht="15" x14ac:dyDescent="0.25">
      <c r="A531" s="720" t="s">
        <v>268</v>
      </c>
      <c r="B531" s="720"/>
      <c r="C531" s="720"/>
      <c r="D531" s="720"/>
      <c r="E531" s="720"/>
      <c r="F531" s="720"/>
      <c r="G531" s="720"/>
      <c r="H531" s="720"/>
      <c r="I531" s="720"/>
      <c r="J531" s="720"/>
      <c r="K531" s="720"/>
      <c r="L531" s="720"/>
      <c r="M531" s="720"/>
      <c r="N531" s="720"/>
      <c r="O531" s="720"/>
      <c r="P531" s="720"/>
      <c r="Q531" s="720"/>
      <c r="R531" s="720"/>
      <c r="S531" s="720"/>
      <c r="T531" s="720"/>
      <c r="U531" s="720"/>
      <c r="V531" s="720"/>
      <c r="W531" s="720"/>
      <c r="X531" s="720"/>
      <c r="Y531" s="720"/>
      <c r="Z531" s="720"/>
      <c r="AA531" s="720"/>
      <c r="AB531" s="720"/>
      <c r="AC531" s="720"/>
      <c r="AM531" s="121"/>
      <c r="AN531" s="121"/>
      <c r="AO531" s="121"/>
      <c r="AP531" s="121"/>
      <c r="AT531" s="121"/>
    </row>
    <row r="532" spans="1:46" x14ac:dyDescent="0.2">
      <c r="Q532" s="161"/>
      <c r="AM532" s="121"/>
      <c r="AN532" s="121"/>
      <c r="AO532" s="121"/>
      <c r="AP532" s="121"/>
      <c r="AT532" s="121"/>
    </row>
    <row r="533" spans="1:46" ht="39" customHeight="1" x14ac:dyDescent="0.2">
      <c r="A533" s="704" t="s">
        <v>269</v>
      </c>
      <c r="B533" s="704"/>
      <c r="C533" s="704"/>
      <c r="D533" s="704"/>
      <c r="E533" s="704"/>
      <c r="F533" s="704"/>
      <c r="G533" s="704"/>
      <c r="H533" s="704"/>
      <c r="I533" s="704"/>
      <c r="J533" s="704"/>
      <c r="K533" s="704"/>
      <c r="L533" s="704"/>
      <c r="M533" s="704"/>
      <c r="N533" s="704"/>
      <c r="O533" s="704"/>
      <c r="P533" s="704"/>
      <c r="Q533" s="704"/>
      <c r="R533" s="704"/>
      <c r="S533" s="704"/>
      <c r="T533" s="704"/>
      <c r="U533" s="704"/>
      <c r="V533" s="704"/>
      <c r="W533" s="704"/>
      <c r="X533" s="704"/>
      <c r="Y533" s="704"/>
      <c r="Z533" s="704"/>
      <c r="AA533" s="704"/>
      <c r="AB533" s="704"/>
      <c r="AC533" s="704"/>
      <c r="AG533" s="182" t="s">
        <v>163</v>
      </c>
      <c r="AH533" s="183"/>
      <c r="AI533" s="183"/>
      <c r="AJ533" s="183"/>
      <c r="AK533" s="184"/>
      <c r="AM533" s="121"/>
      <c r="AN533" s="121"/>
      <c r="AO533" s="121"/>
      <c r="AP533" s="121"/>
      <c r="AT533" s="121"/>
    </row>
    <row r="534" spans="1:46" ht="37.5" customHeight="1" x14ac:dyDescent="0.2">
      <c r="A534" s="532" t="s">
        <v>270</v>
      </c>
      <c r="B534" s="491"/>
      <c r="C534" s="491"/>
      <c r="D534" s="491"/>
      <c r="E534" s="491"/>
      <c r="F534" s="491"/>
      <c r="G534" s="491"/>
      <c r="H534" s="491"/>
      <c r="I534" s="491"/>
      <c r="J534" s="491"/>
      <c r="K534" s="491"/>
      <c r="L534" s="491"/>
      <c r="M534" s="491"/>
      <c r="N534" s="491"/>
      <c r="O534" s="491"/>
      <c r="P534" s="491"/>
      <c r="Q534" s="491"/>
      <c r="R534" s="491"/>
      <c r="S534" s="491"/>
      <c r="T534" s="491"/>
      <c r="U534" s="491"/>
      <c r="V534" s="491"/>
      <c r="W534" s="491"/>
      <c r="X534" s="491"/>
      <c r="Y534" s="492"/>
      <c r="Z534" s="557" t="s">
        <v>60</v>
      </c>
      <c r="AA534" s="558"/>
      <c r="AB534" s="558"/>
      <c r="AC534" s="559"/>
      <c r="AD534" s="285" t="s">
        <v>306</v>
      </c>
      <c r="AF534" s="154"/>
      <c r="AG534" s="185" t="s">
        <v>161</v>
      </c>
      <c r="AH534" s="284" t="s">
        <v>158</v>
      </c>
      <c r="AI534" s="284"/>
      <c r="AJ534" s="287" t="s">
        <v>160</v>
      </c>
      <c r="AK534" s="186"/>
      <c r="AM534" s="121"/>
      <c r="AN534" s="121"/>
      <c r="AO534" s="121"/>
      <c r="AP534" s="121"/>
      <c r="AT534" s="121"/>
    </row>
    <row r="535" spans="1:46" ht="22.5" customHeight="1" x14ac:dyDescent="0.2">
      <c r="A535" s="187"/>
      <c r="B535" s="553" t="s">
        <v>33</v>
      </c>
      <c r="C535" s="554"/>
      <c r="D535" s="554"/>
      <c r="E535" s="554"/>
      <c r="F535" s="554"/>
      <c r="G535" s="554"/>
      <c r="H535" s="554"/>
      <c r="I535" s="554"/>
      <c r="J535" s="554"/>
      <c r="K535" s="188"/>
      <c r="L535" s="189"/>
      <c r="M535" s="187"/>
      <c r="N535" s="553" t="s">
        <v>58</v>
      </c>
      <c r="O535" s="554"/>
      <c r="P535" s="554"/>
      <c r="Q535" s="554"/>
      <c r="R535" s="554"/>
      <c r="S535" s="554"/>
      <c r="T535" s="554"/>
      <c r="U535" s="554"/>
      <c r="V535" s="554"/>
      <c r="W535" s="554"/>
      <c r="X535" s="554"/>
      <c r="Y535" s="554"/>
      <c r="Z535" s="560"/>
      <c r="AA535" s="561"/>
      <c r="AB535" s="561"/>
      <c r="AC535" s="562"/>
      <c r="AD535" s="217" t="b">
        <v>0</v>
      </c>
      <c r="AE535" s="210" t="b">
        <v>0</v>
      </c>
      <c r="AG535" s="288" t="str">
        <f>IF(AJ535="","",IF(LEN(AJ535)=2,-0.5,-1))</f>
        <v/>
      </c>
      <c r="AH535" s="286" t="str">
        <f>IF(AD535=FALSE,"","1;")</f>
        <v/>
      </c>
      <c r="AI535" s="286" t="str">
        <f>IF(AE535=FALSE,"","4;")</f>
        <v/>
      </c>
      <c r="AJ535" s="157" t="str">
        <f>CONCATENATE(AH535,AH536,AH537,AI535,AI536,AI537)</f>
        <v/>
      </c>
      <c r="AK535" s="186"/>
      <c r="AM535" s="121"/>
      <c r="AN535" s="121"/>
      <c r="AO535" s="121"/>
      <c r="AP535" s="121"/>
      <c r="AT535" s="121"/>
    </row>
    <row r="536" spans="1:46" ht="22.5" customHeight="1" x14ac:dyDescent="0.2">
      <c r="A536" s="187"/>
      <c r="B536" s="553" t="s">
        <v>56</v>
      </c>
      <c r="C536" s="554"/>
      <c r="D536" s="554"/>
      <c r="E536" s="554"/>
      <c r="F536" s="554"/>
      <c r="G536" s="554"/>
      <c r="H536" s="554"/>
      <c r="I536" s="554"/>
      <c r="J536" s="554"/>
      <c r="K536" s="188"/>
      <c r="L536" s="189"/>
      <c r="M536" s="187"/>
      <c r="N536" s="553" t="s">
        <v>59</v>
      </c>
      <c r="O536" s="554"/>
      <c r="P536" s="554"/>
      <c r="Q536" s="554"/>
      <c r="R536" s="554"/>
      <c r="S536" s="554"/>
      <c r="T536" s="554"/>
      <c r="U536" s="554"/>
      <c r="V536" s="554"/>
      <c r="W536" s="554"/>
      <c r="X536" s="554"/>
      <c r="Y536" s="554"/>
      <c r="Z536" s="560"/>
      <c r="AA536" s="561"/>
      <c r="AB536" s="561"/>
      <c r="AC536" s="562"/>
      <c r="AD536" s="218" t="b">
        <v>0</v>
      </c>
      <c r="AE536" s="211" t="b">
        <v>0</v>
      </c>
      <c r="AG536" s="190"/>
      <c r="AH536" s="286" t="str">
        <f>IF(AD536=FALSE,"","2;")</f>
        <v/>
      </c>
      <c r="AI536" s="286" t="str">
        <f>IF(AE536=FALSE,"","5;")</f>
        <v/>
      </c>
      <c r="AJ536" s="136"/>
      <c r="AK536" s="513" t="s">
        <v>164</v>
      </c>
      <c r="AM536" s="121"/>
      <c r="AN536" s="121"/>
      <c r="AO536" s="121"/>
      <c r="AP536" s="121"/>
      <c r="AT536" s="121"/>
    </row>
    <row r="537" spans="1:46" ht="34.5" customHeight="1" x14ac:dyDescent="0.2">
      <c r="A537" s="191"/>
      <c r="B537" s="555" t="s">
        <v>57</v>
      </c>
      <c r="C537" s="556"/>
      <c r="D537" s="556"/>
      <c r="E537" s="556"/>
      <c r="F537" s="556"/>
      <c r="G537" s="556"/>
      <c r="H537" s="556"/>
      <c r="I537" s="556"/>
      <c r="J537" s="556"/>
      <c r="K537" s="192"/>
      <c r="L537" s="193"/>
      <c r="M537" s="191"/>
      <c r="N537" s="555" t="s">
        <v>47</v>
      </c>
      <c r="O537" s="556"/>
      <c r="P537" s="556"/>
      <c r="Q537" s="556"/>
      <c r="R537" s="556"/>
      <c r="S537" s="556"/>
      <c r="T537" s="556"/>
      <c r="U537" s="556"/>
      <c r="V537" s="556"/>
      <c r="W537" s="556"/>
      <c r="X537" s="556"/>
      <c r="Y537" s="554"/>
      <c r="Z537" s="563"/>
      <c r="AA537" s="564"/>
      <c r="AB537" s="564"/>
      <c r="AC537" s="565"/>
      <c r="AD537" s="219" t="b">
        <v>0</v>
      </c>
      <c r="AE537" s="212" t="b">
        <v>0</v>
      </c>
      <c r="AG537" s="190"/>
      <c r="AH537" s="286" t="str">
        <f>IF(AD537=FALSE,"","3;")</f>
        <v/>
      </c>
      <c r="AI537" s="286" t="str">
        <f>IF(AE537=FALSE,"","6;")</f>
        <v/>
      </c>
      <c r="AJ537" s="136"/>
      <c r="AK537" s="514"/>
      <c r="AM537" s="121"/>
      <c r="AN537" s="121"/>
      <c r="AO537" s="121"/>
      <c r="AP537" s="121"/>
      <c r="AT537" s="121"/>
    </row>
    <row r="538" spans="1:46" ht="40.5" customHeight="1" x14ac:dyDescent="0.2">
      <c r="A538" s="195"/>
      <c r="B538" s="722" t="s">
        <v>271</v>
      </c>
      <c r="C538" s="722"/>
      <c r="D538" s="722"/>
      <c r="E538" s="722"/>
      <c r="F538" s="722"/>
      <c r="G538" s="722"/>
      <c r="H538" s="722"/>
      <c r="I538" s="722"/>
      <c r="J538" s="722"/>
      <c r="K538" s="722"/>
      <c r="L538" s="722"/>
      <c r="M538" s="722"/>
      <c r="N538" s="722"/>
      <c r="O538" s="722"/>
      <c r="P538" s="722"/>
      <c r="Q538" s="722"/>
      <c r="R538" s="722"/>
      <c r="S538" s="722"/>
      <c r="T538" s="722"/>
      <c r="U538" s="722"/>
      <c r="V538" s="722"/>
      <c r="W538" s="722"/>
      <c r="X538" s="722"/>
      <c r="Y538" s="723"/>
      <c r="Z538" s="715" t="s">
        <v>30</v>
      </c>
      <c r="AA538" s="716"/>
      <c r="AB538" s="716"/>
      <c r="AC538" s="717"/>
      <c r="AD538" s="218" t="b">
        <v>0</v>
      </c>
      <c r="AE538" s="211"/>
      <c r="AG538" s="190"/>
      <c r="AH538" s="136"/>
      <c r="AI538" s="136"/>
      <c r="AJ538" s="136"/>
      <c r="AK538" s="289" t="str">
        <f>IF(AD538=TRUE,"x","")</f>
        <v/>
      </c>
      <c r="AM538" s="121"/>
      <c r="AN538" s="121"/>
      <c r="AO538" s="121"/>
      <c r="AP538" s="121"/>
      <c r="AT538" s="121"/>
    </row>
    <row r="539" spans="1:46" ht="39.75" customHeight="1" x14ac:dyDescent="0.2">
      <c r="A539" s="532" t="s">
        <v>272</v>
      </c>
      <c r="B539" s="491"/>
      <c r="C539" s="491"/>
      <c r="D539" s="491"/>
      <c r="E539" s="491"/>
      <c r="F539" s="491"/>
      <c r="G539" s="491"/>
      <c r="H539" s="491"/>
      <c r="I539" s="491"/>
      <c r="J539" s="491"/>
      <c r="K539" s="491"/>
      <c r="L539" s="491"/>
      <c r="M539" s="491"/>
      <c r="N539" s="491"/>
      <c r="O539" s="491"/>
      <c r="P539" s="491"/>
      <c r="Q539" s="491"/>
      <c r="R539" s="491"/>
      <c r="S539" s="491"/>
      <c r="T539" s="491"/>
      <c r="U539" s="491"/>
      <c r="V539" s="491"/>
      <c r="W539" s="491"/>
      <c r="X539" s="491"/>
      <c r="Y539" s="492"/>
      <c r="Z539" s="557" t="s">
        <v>61</v>
      </c>
      <c r="AA539" s="558"/>
      <c r="AB539" s="558"/>
      <c r="AC539" s="559"/>
      <c r="AD539" s="218"/>
      <c r="AE539" s="211"/>
      <c r="AG539" s="185" t="s">
        <v>162</v>
      </c>
      <c r="AH539" s="284" t="s">
        <v>159</v>
      </c>
      <c r="AI539" s="284"/>
      <c r="AJ539" s="287" t="s">
        <v>160</v>
      </c>
      <c r="AK539" s="186"/>
      <c r="AM539" s="121"/>
      <c r="AN539" s="121"/>
      <c r="AO539" s="121"/>
      <c r="AP539" s="121"/>
      <c r="AT539" s="121"/>
    </row>
    <row r="540" spans="1:46" ht="22.5" customHeight="1" x14ac:dyDescent="0.2">
      <c r="A540" s="187"/>
      <c r="B540" s="553" t="s">
        <v>33</v>
      </c>
      <c r="C540" s="554"/>
      <c r="D540" s="554"/>
      <c r="E540" s="554"/>
      <c r="F540" s="554"/>
      <c r="G540" s="554"/>
      <c r="H540" s="554"/>
      <c r="I540" s="554"/>
      <c r="J540" s="554"/>
      <c r="K540" s="188"/>
      <c r="L540" s="189"/>
      <c r="M540" s="187"/>
      <c r="N540" s="553" t="s">
        <v>58</v>
      </c>
      <c r="O540" s="554"/>
      <c r="P540" s="554"/>
      <c r="Q540" s="554"/>
      <c r="R540" s="554"/>
      <c r="S540" s="554"/>
      <c r="T540" s="554"/>
      <c r="U540" s="554"/>
      <c r="V540" s="554"/>
      <c r="W540" s="554"/>
      <c r="X540" s="554"/>
      <c r="Y540" s="554"/>
      <c r="Z540" s="560"/>
      <c r="AA540" s="561"/>
      <c r="AB540" s="561"/>
      <c r="AC540" s="562"/>
      <c r="AD540" s="217" t="b">
        <v>0</v>
      </c>
      <c r="AE540" s="210" t="b">
        <v>0</v>
      </c>
      <c r="AG540" s="288" t="str">
        <f>IF(AJ540="","",IF(LEN(AJ540)=2,0.5,1))</f>
        <v/>
      </c>
      <c r="AH540" s="286" t="str">
        <f>IF(AD540=FALSE,"","1;")</f>
        <v/>
      </c>
      <c r="AI540" s="286" t="str">
        <f>IF(AE540=FALSE,"","4;")</f>
        <v/>
      </c>
      <c r="AJ540" s="157" t="str">
        <f>CONCATENATE(AH540,AH541,AH542,AI540,AI541,AI542)</f>
        <v/>
      </c>
      <c r="AK540" s="186"/>
      <c r="AM540" s="121"/>
      <c r="AN540" s="121"/>
      <c r="AO540" s="121"/>
      <c r="AP540" s="121"/>
      <c r="AT540" s="121"/>
    </row>
    <row r="541" spans="1:46" ht="22.5" customHeight="1" x14ac:dyDescent="0.2">
      <c r="A541" s="187"/>
      <c r="B541" s="553" t="s">
        <v>56</v>
      </c>
      <c r="C541" s="554"/>
      <c r="D541" s="554"/>
      <c r="E541" s="554"/>
      <c r="F541" s="554"/>
      <c r="G541" s="554"/>
      <c r="H541" s="554"/>
      <c r="I541" s="554"/>
      <c r="J541" s="554"/>
      <c r="K541" s="188"/>
      <c r="L541" s="189"/>
      <c r="M541" s="187"/>
      <c r="N541" s="553" t="s">
        <v>59</v>
      </c>
      <c r="O541" s="554"/>
      <c r="P541" s="554"/>
      <c r="Q541" s="554"/>
      <c r="R541" s="554"/>
      <c r="S541" s="554"/>
      <c r="T541" s="554"/>
      <c r="U541" s="554"/>
      <c r="V541" s="554"/>
      <c r="W541" s="554"/>
      <c r="X541" s="554"/>
      <c r="Y541" s="554"/>
      <c r="Z541" s="560"/>
      <c r="AA541" s="561"/>
      <c r="AB541" s="561"/>
      <c r="AC541" s="562"/>
      <c r="AD541" s="218" t="b">
        <v>0</v>
      </c>
      <c r="AE541" s="211" t="b">
        <v>0</v>
      </c>
      <c r="AG541" s="190"/>
      <c r="AH541" s="286" t="str">
        <f>IF(AD541=FALSE,"","2;")</f>
        <v/>
      </c>
      <c r="AI541" s="286" t="str">
        <f>IF(AE541=FALSE,"","5;")</f>
        <v/>
      </c>
      <c r="AJ541" s="136"/>
      <c r="AK541" s="186"/>
      <c r="AM541" s="121"/>
      <c r="AN541" s="121"/>
      <c r="AO541" s="121"/>
      <c r="AP541" s="121"/>
      <c r="AT541" s="121"/>
    </row>
    <row r="542" spans="1:46" ht="27.75" customHeight="1" x14ac:dyDescent="0.2">
      <c r="A542" s="187"/>
      <c r="B542" s="553" t="s">
        <v>57</v>
      </c>
      <c r="C542" s="554"/>
      <c r="D542" s="554"/>
      <c r="E542" s="554"/>
      <c r="F542" s="554"/>
      <c r="G542" s="554"/>
      <c r="H542" s="554"/>
      <c r="I542" s="554"/>
      <c r="J542" s="554"/>
      <c r="K542" s="188"/>
      <c r="L542" s="189"/>
      <c r="M542" s="187"/>
      <c r="N542" s="553" t="s">
        <v>47</v>
      </c>
      <c r="O542" s="554"/>
      <c r="P542" s="554"/>
      <c r="Q542" s="554"/>
      <c r="R542" s="554"/>
      <c r="S542" s="554"/>
      <c r="T542" s="554"/>
      <c r="U542" s="554"/>
      <c r="V542" s="554"/>
      <c r="W542" s="554"/>
      <c r="X542" s="554"/>
      <c r="Y542" s="554"/>
      <c r="Z542" s="563"/>
      <c r="AA542" s="564"/>
      <c r="AB542" s="564"/>
      <c r="AC542" s="565"/>
      <c r="AD542" s="219" t="b">
        <v>0</v>
      </c>
      <c r="AE542" s="212" t="b">
        <v>0</v>
      </c>
      <c r="AG542" s="190"/>
      <c r="AH542" s="286" t="str">
        <f>IF(AD542=FALSE,"","3;")</f>
        <v/>
      </c>
      <c r="AI542" s="286" t="str">
        <f>IF(AE542=FALSE,"","6;")</f>
        <v/>
      </c>
      <c r="AJ542" s="136"/>
      <c r="AK542" s="186"/>
      <c r="AM542" s="121"/>
      <c r="AN542" s="121"/>
      <c r="AO542" s="121"/>
      <c r="AP542" s="121"/>
      <c r="AT542" s="121"/>
    </row>
    <row r="543" spans="1:46" x14ac:dyDescent="0.2">
      <c r="A543" s="721" t="str">
        <f>IF(AND(OR(AG535&lt;&gt;"",AG540&lt;&gt;""),AD538=TRUE),"Hinweis: Bitte widersprüchliche Angaben korrigieren ('keine Wirkung' und 'pos.' bzw. 'neg. Wirkung').","")</f>
        <v/>
      </c>
      <c r="B543" s="721"/>
      <c r="C543" s="721"/>
      <c r="D543" s="721"/>
      <c r="E543" s="721"/>
      <c r="F543" s="721"/>
      <c r="G543" s="721"/>
      <c r="H543" s="721"/>
      <c r="I543" s="721"/>
      <c r="J543" s="721"/>
      <c r="K543" s="721"/>
      <c r="L543" s="721"/>
      <c r="M543" s="721"/>
      <c r="N543" s="721"/>
      <c r="O543" s="721"/>
      <c r="P543" s="721"/>
      <c r="Q543" s="721"/>
      <c r="R543" s="721"/>
      <c r="S543" s="721"/>
      <c r="T543" s="721"/>
      <c r="U543" s="721"/>
      <c r="V543" s="721"/>
      <c r="W543" s="721"/>
      <c r="X543" s="721"/>
      <c r="Y543" s="721"/>
      <c r="Z543" s="721"/>
      <c r="AA543" s="721"/>
      <c r="AB543" s="721"/>
      <c r="AC543" s="721"/>
      <c r="AG543" s="194"/>
      <c r="AH543" s="128"/>
      <c r="AI543" s="128"/>
      <c r="AJ543" s="128"/>
      <c r="AK543" s="196"/>
      <c r="AM543" s="121"/>
      <c r="AN543" s="121"/>
      <c r="AO543" s="121"/>
      <c r="AP543" s="121"/>
      <c r="AT543" s="121"/>
    </row>
    <row r="544" spans="1:46" ht="15" customHeight="1" x14ac:dyDescent="0.2">
      <c r="A544" s="500" t="s">
        <v>112</v>
      </c>
      <c r="B544" s="501"/>
      <c r="C544" s="501"/>
      <c r="D544" s="501"/>
      <c r="E544" s="501"/>
      <c r="F544" s="501"/>
      <c r="G544" s="501"/>
      <c r="H544" s="501"/>
      <c r="I544" s="501"/>
      <c r="J544" s="501"/>
      <c r="K544" s="501"/>
      <c r="L544" s="501"/>
      <c r="M544" s="501"/>
      <c r="N544" s="501"/>
      <c r="O544" s="501"/>
      <c r="P544" s="501"/>
      <c r="Q544" s="501"/>
      <c r="R544" s="501"/>
      <c r="S544" s="501"/>
      <c r="T544" s="501"/>
      <c r="U544" s="501"/>
      <c r="V544" s="501"/>
      <c r="W544" s="501"/>
      <c r="X544" s="501"/>
      <c r="Y544" s="501"/>
      <c r="Z544" s="501"/>
      <c r="AA544" s="501"/>
      <c r="AB544" s="501"/>
      <c r="AC544" s="502"/>
    </row>
    <row r="545" spans="1:46" ht="28.5" x14ac:dyDescent="0.2">
      <c r="A545" s="455" t="s">
        <v>100</v>
      </c>
      <c r="B545" s="456"/>
      <c r="C545" s="456"/>
      <c r="D545" s="456"/>
      <c r="E545" s="456"/>
      <c r="F545" s="456"/>
      <c r="G545" s="456"/>
      <c r="H545" s="456"/>
      <c r="I545" s="456"/>
      <c r="J545" s="456"/>
      <c r="K545" s="456"/>
      <c r="L545" s="456"/>
      <c r="M545" s="456"/>
      <c r="N545" s="456"/>
      <c r="O545" s="456"/>
      <c r="P545" s="456"/>
      <c r="Q545" s="456"/>
      <c r="R545" s="456"/>
      <c r="S545" s="456"/>
      <c r="T545" s="456"/>
      <c r="U545" s="456"/>
      <c r="V545" s="456"/>
      <c r="W545" s="456"/>
      <c r="X545" s="456"/>
      <c r="Y545" s="456"/>
      <c r="Z545" s="456"/>
      <c r="AA545" s="456"/>
      <c r="AB545" s="456"/>
      <c r="AC545" s="457"/>
      <c r="AT545" s="335" t="str">
        <f>A545</f>
        <v xml:space="preserve">
</v>
      </c>
    </row>
    <row r="546" spans="1:46" x14ac:dyDescent="0.2">
      <c r="AC546" s="121"/>
      <c r="AM546" s="121"/>
      <c r="AN546" s="121"/>
      <c r="AO546" s="121"/>
      <c r="AP546" s="121"/>
      <c r="AT546" s="121"/>
    </row>
    <row r="547" spans="1:46" ht="45" customHeight="1" x14ac:dyDescent="0.2">
      <c r="A547" s="530" t="s">
        <v>331</v>
      </c>
      <c r="B547" s="531"/>
      <c r="C547" s="528" t="s">
        <v>341</v>
      </c>
      <c r="D547" s="528"/>
      <c r="E547" s="528"/>
      <c r="F547" s="528"/>
      <c r="G547" s="528"/>
      <c r="H547" s="528"/>
      <c r="I547" s="528"/>
      <c r="J547" s="528"/>
      <c r="K547" s="528"/>
      <c r="L547" s="528"/>
      <c r="M547" s="528"/>
      <c r="N547" s="528"/>
      <c r="O547" s="528"/>
      <c r="P547" s="528"/>
      <c r="Q547" s="528"/>
      <c r="R547" s="528"/>
      <c r="S547" s="528"/>
      <c r="T547" s="528"/>
      <c r="U547" s="528"/>
      <c r="V547" s="528"/>
      <c r="W547" s="528"/>
      <c r="X547" s="528"/>
      <c r="Y547" s="528"/>
      <c r="Z547" s="528"/>
      <c r="AA547" s="528"/>
      <c r="AB547" s="528"/>
      <c r="AC547" s="529"/>
      <c r="AM547" s="121"/>
      <c r="AN547" s="121"/>
      <c r="AO547" s="121"/>
      <c r="AP547" s="121"/>
      <c r="AT547" s="121"/>
    </row>
    <row r="549" spans="1:46" x14ac:dyDescent="0.2">
      <c r="AM549" s="121"/>
      <c r="AN549" s="121"/>
      <c r="AO549" s="121"/>
      <c r="AP549" s="121"/>
      <c r="AT549" s="121"/>
    </row>
    <row r="550" spans="1:46" ht="40.5" customHeight="1" x14ac:dyDescent="0.2">
      <c r="A550" s="545" t="s">
        <v>378</v>
      </c>
      <c r="B550" s="545"/>
      <c r="C550" s="545"/>
      <c r="D550" s="545"/>
      <c r="E550" s="545"/>
      <c r="F550" s="545"/>
      <c r="G550" s="545"/>
      <c r="H550" s="545"/>
      <c r="I550" s="545"/>
      <c r="J550" s="545"/>
      <c r="K550" s="545"/>
      <c r="L550" s="545"/>
      <c r="M550" s="545"/>
      <c r="N550" s="545"/>
      <c r="O550" s="545"/>
      <c r="P550" s="545"/>
      <c r="Q550" s="545"/>
      <c r="R550" s="545"/>
      <c r="S550" s="545"/>
      <c r="T550" s="545"/>
      <c r="U550" s="545"/>
      <c r="V550" s="545"/>
      <c r="W550" s="545"/>
      <c r="X550" s="545"/>
      <c r="Y550" s="545"/>
      <c r="Z550" s="545"/>
      <c r="AA550" s="545"/>
      <c r="AB550" s="545"/>
      <c r="AC550" s="545"/>
      <c r="AM550" s="121"/>
      <c r="AN550" s="121"/>
      <c r="AO550" s="121"/>
      <c r="AP550" s="121"/>
      <c r="AT550" s="121"/>
    </row>
    <row r="551" spans="1:46" ht="24" customHeight="1" x14ac:dyDescent="0.2">
      <c r="A551" s="386"/>
      <c r="B551" s="386"/>
      <c r="C551" s="386"/>
      <c r="D551" s="386"/>
      <c r="E551" s="386"/>
      <c r="F551" s="386"/>
      <c r="G551" s="386"/>
      <c r="H551" s="386"/>
      <c r="I551" s="386"/>
      <c r="J551" s="386"/>
      <c r="K551" s="386"/>
      <c r="L551" s="386"/>
      <c r="M551" s="386"/>
      <c r="N551" s="386"/>
      <c r="O551" s="386"/>
      <c r="P551" s="386"/>
      <c r="Q551" s="386"/>
      <c r="R551" s="386"/>
      <c r="S551" s="386"/>
      <c r="T551" s="386"/>
      <c r="U551" s="386"/>
      <c r="V551" s="386"/>
      <c r="W551" s="386"/>
      <c r="X551" s="386"/>
      <c r="Y551" s="386"/>
      <c r="Z551" s="386"/>
      <c r="AA551" s="386"/>
      <c r="AB551" s="386"/>
      <c r="AC551" s="386"/>
      <c r="AM551" s="121"/>
      <c r="AN551" s="121"/>
      <c r="AO551" s="121"/>
      <c r="AP551" s="121"/>
      <c r="AT551" s="121"/>
    </row>
    <row r="552" spans="1:46" ht="97.5" customHeight="1" x14ac:dyDescent="0.2">
      <c r="A552" s="707" t="s">
        <v>0</v>
      </c>
      <c r="B552" s="707"/>
      <c r="C552" s="707"/>
      <c r="D552" s="705" t="s">
        <v>379</v>
      </c>
      <c r="E552" s="705"/>
      <c r="F552" s="705"/>
      <c r="G552" s="705"/>
      <c r="H552" s="705"/>
      <c r="I552" s="705"/>
      <c r="J552" s="705"/>
      <c r="K552" s="705"/>
      <c r="L552" s="705"/>
      <c r="M552" s="705"/>
      <c r="N552" s="705"/>
      <c r="O552" s="705"/>
      <c r="P552" s="705"/>
      <c r="Q552" s="705"/>
      <c r="R552" s="705"/>
      <c r="S552" s="705"/>
      <c r="T552" s="705"/>
      <c r="U552" s="705"/>
      <c r="V552" s="705"/>
      <c r="W552" s="705"/>
      <c r="X552" s="705"/>
      <c r="Y552" s="705"/>
      <c r="Z552" s="705"/>
      <c r="AA552" s="705"/>
      <c r="AB552" s="705"/>
      <c r="AC552" s="706"/>
      <c r="AM552" s="121"/>
      <c r="AN552" s="121"/>
      <c r="AO552" s="121"/>
      <c r="AP552" s="121"/>
      <c r="AT552" s="121"/>
    </row>
    <row r="553" spans="1:46" ht="302.25" customHeight="1" x14ac:dyDescent="0.2">
      <c r="A553" s="708"/>
      <c r="B553" s="708"/>
      <c r="C553" s="708"/>
      <c r="D553" s="718" t="s">
        <v>380</v>
      </c>
      <c r="E553" s="718"/>
      <c r="F553" s="718"/>
      <c r="G553" s="718"/>
      <c r="H553" s="718"/>
      <c r="I553" s="718"/>
      <c r="J553" s="718"/>
      <c r="K553" s="718"/>
      <c r="L553" s="718"/>
      <c r="M553" s="718"/>
      <c r="N553" s="718"/>
      <c r="O553" s="718"/>
      <c r="P553" s="718"/>
      <c r="Q553" s="718"/>
      <c r="R553" s="718"/>
      <c r="S553" s="718"/>
      <c r="T553" s="718"/>
      <c r="U553" s="718"/>
      <c r="V553" s="718"/>
      <c r="W553" s="718"/>
      <c r="X553" s="718"/>
      <c r="Y553" s="718"/>
      <c r="Z553" s="718"/>
      <c r="AA553" s="718"/>
      <c r="AB553" s="718"/>
      <c r="AC553" s="719"/>
      <c r="AF553" s="197"/>
      <c r="AM553" s="121"/>
      <c r="AN553" s="121"/>
      <c r="AO553" s="121"/>
      <c r="AP553" s="121"/>
      <c r="AT553" s="121"/>
    </row>
    <row r="555" spans="1:46" ht="14.25" customHeight="1" x14ac:dyDescent="0.2">
      <c r="AM555" s="121"/>
      <c r="AN555" s="121"/>
      <c r="AO555" s="121"/>
      <c r="AP555" s="121"/>
      <c r="AT555" s="121"/>
    </row>
    <row r="556" spans="1:46" ht="22.5" customHeight="1" x14ac:dyDescent="0.2">
      <c r="A556" s="545" t="s">
        <v>381</v>
      </c>
      <c r="B556" s="545"/>
      <c r="C556" s="545"/>
      <c r="D556" s="545"/>
      <c r="E556" s="545"/>
      <c r="F556" s="545"/>
      <c r="G556" s="545"/>
      <c r="H556" s="545"/>
      <c r="I556" s="545"/>
      <c r="J556" s="545"/>
      <c r="K556" s="545"/>
      <c r="L556" s="545"/>
      <c r="M556" s="545"/>
      <c r="N556" s="545"/>
      <c r="O556" s="545"/>
      <c r="P556" s="545"/>
      <c r="Q556" s="545"/>
      <c r="R556" s="545"/>
      <c r="S556" s="545"/>
      <c r="T556" s="545"/>
      <c r="U556" s="545"/>
      <c r="V556" s="545"/>
      <c r="W556" s="545"/>
      <c r="X556" s="545"/>
      <c r="Y556" s="545"/>
      <c r="Z556" s="545"/>
      <c r="AA556" s="545"/>
      <c r="AB556" s="545"/>
      <c r="AC556" s="545"/>
      <c r="AM556" s="121"/>
      <c r="AN556" s="121"/>
      <c r="AO556" s="121"/>
      <c r="AP556" s="121"/>
      <c r="AT556" s="121"/>
    </row>
    <row r="558" spans="1:46" ht="51" customHeight="1" x14ac:dyDescent="0.2">
      <c r="A558" s="503" t="s">
        <v>113</v>
      </c>
      <c r="B558" s="503"/>
      <c r="C558" s="503"/>
      <c r="D558" s="503"/>
      <c r="E558" s="503"/>
      <c r="F558" s="503"/>
      <c r="G558" s="503"/>
      <c r="H558" s="503"/>
      <c r="I558" s="503"/>
      <c r="J558" s="503"/>
      <c r="K558" s="503"/>
      <c r="L558" s="503"/>
      <c r="M558" s="503"/>
      <c r="N558" s="503"/>
      <c r="O558" s="503"/>
      <c r="P558" s="503"/>
      <c r="Q558" s="503"/>
      <c r="R558" s="503"/>
      <c r="S558" s="503"/>
      <c r="T558" s="503"/>
      <c r="U558" s="503"/>
      <c r="V558" s="503"/>
      <c r="W558" s="503"/>
      <c r="X558" s="503"/>
      <c r="Y558" s="503"/>
      <c r="Z558" s="503"/>
      <c r="AA558" s="503"/>
      <c r="AB558" s="503"/>
      <c r="AC558" s="503"/>
      <c r="AF558" s="158"/>
      <c r="AG558" s="158"/>
      <c r="AH558" s="158"/>
      <c r="AM558" s="121"/>
      <c r="AN558" s="121"/>
      <c r="AO558" s="121"/>
      <c r="AP558" s="121"/>
      <c r="AT558" s="121"/>
    </row>
    <row r="559" spans="1:46" ht="14.25" customHeight="1" x14ac:dyDescent="0.25">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c r="AA559" s="171"/>
      <c r="AB559" s="171"/>
      <c r="AC559" s="171"/>
      <c r="AF559" s="158"/>
      <c r="AG559" s="158"/>
      <c r="AH559" s="158"/>
      <c r="AM559" s="121"/>
      <c r="AN559" s="121"/>
      <c r="AO559" s="121"/>
      <c r="AP559" s="121"/>
      <c r="AT559" s="121"/>
    </row>
    <row r="560" spans="1:46" ht="17.25" customHeight="1" x14ac:dyDescent="0.2">
      <c r="A560" s="532" t="s">
        <v>55</v>
      </c>
      <c r="B560" s="491"/>
      <c r="C560" s="491"/>
      <c r="D560" s="491"/>
      <c r="E560" s="491"/>
      <c r="F560" s="491"/>
      <c r="G560" s="491"/>
      <c r="H560" s="491"/>
      <c r="I560" s="491"/>
      <c r="J560" s="491"/>
      <c r="K560" s="491"/>
      <c r="L560" s="491"/>
      <c r="M560" s="491"/>
      <c r="N560" s="491"/>
      <c r="O560" s="491"/>
      <c r="P560" s="491"/>
      <c r="Q560" s="491"/>
      <c r="R560" s="491"/>
      <c r="S560" s="491"/>
      <c r="T560" s="491"/>
      <c r="U560" s="491"/>
      <c r="V560" s="491"/>
      <c r="W560" s="491"/>
      <c r="X560" s="491"/>
      <c r="Y560" s="491"/>
      <c r="Z560" s="491"/>
      <c r="AA560" s="491"/>
      <c r="AB560" s="492"/>
      <c r="AC560" s="147"/>
      <c r="AD560" s="6">
        <v>0</v>
      </c>
      <c r="AE560" s="157" t="str">
        <f>IF(AD560=1,"Ja",IF(AD560=2,"Nein",""))</f>
        <v/>
      </c>
      <c r="AF560" s="158">
        <v>1</v>
      </c>
      <c r="AG560" s="158"/>
      <c r="AH560" s="158"/>
      <c r="AM560" s="121"/>
      <c r="AN560" s="121"/>
      <c r="AO560" s="121"/>
      <c r="AP560" s="121"/>
      <c r="AT560" s="121"/>
    </row>
    <row r="561" spans="1:64" ht="17.25" customHeight="1" x14ac:dyDescent="0.2">
      <c r="A561" s="532" t="s">
        <v>54</v>
      </c>
      <c r="B561" s="491"/>
      <c r="C561" s="491"/>
      <c r="D561" s="491"/>
      <c r="E561" s="491"/>
      <c r="F561" s="491"/>
      <c r="G561" s="491"/>
      <c r="H561" s="491"/>
      <c r="I561" s="491"/>
      <c r="J561" s="491"/>
      <c r="K561" s="491"/>
      <c r="L561" s="491"/>
      <c r="M561" s="491"/>
      <c r="N561" s="491"/>
      <c r="O561" s="491"/>
      <c r="P561" s="491"/>
      <c r="Q561" s="491"/>
      <c r="R561" s="491"/>
      <c r="S561" s="491"/>
      <c r="T561" s="491"/>
      <c r="U561" s="491"/>
      <c r="V561" s="491"/>
      <c r="W561" s="491"/>
      <c r="X561" s="491"/>
      <c r="Y561" s="491"/>
      <c r="Z561" s="491"/>
      <c r="AA561" s="491"/>
      <c r="AB561" s="492"/>
      <c r="AC561" s="147"/>
      <c r="AF561" s="158">
        <v>0</v>
      </c>
      <c r="AG561" s="158"/>
      <c r="AH561" s="158"/>
      <c r="AM561" s="121"/>
      <c r="AN561" s="121"/>
      <c r="AO561" s="121"/>
      <c r="AP561" s="121"/>
      <c r="AT561" s="121"/>
    </row>
    <row r="562" spans="1:64" x14ac:dyDescent="0.2">
      <c r="AF562" s="158"/>
      <c r="AG562" s="158"/>
      <c r="AH562" s="158"/>
      <c r="AM562" s="121"/>
      <c r="AN562" s="121"/>
      <c r="AO562" s="121"/>
      <c r="AP562" s="121"/>
      <c r="AT562" s="121"/>
    </row>
    <row r="563" spans="1:64" ht="53.25" customHeight="1" x14ac:dyDescent="0.2">
      <c r="A563" s="615" t="s">
        <v>0</v>
      </c>
      <c r="B563" s="616"/>
      <c r="C563" s="616"/>
      <c r="D563" s="609" t="s">
        <v>155</v>
      </c>
      <c r="E563" s="609"/>
      <c r="F563" s="609"/>
      <c r="G563" s="609"/>
      <c r="H563" s="609"/>
      <c r="I563" s="609"/>
      <c r="J563" s="609"/>
      <c r="K563" s="609"/>
      <c r="L563" s="609"/>
      <c r="M563" s="609"/>
      <c r="N563" s="609"/>
      <c r="O563" s="609"/>
      <c r="P563" s="609"/>
      <c r="Q563" s="609"/>
      <c r="R563" s="609"/>
      <c r="S563" s="609"/>
      <c r="T563" s="609"/>
      <c r="U563" s="609"/>
      <c r="V563" s="609"/>
      <c r="W563" s="609"/>
      <c r="X563" s="609"/>
      <c r="Y563" s="609"/>
      <c r="Z563" s="609"/>
      <c r="AA563" s="609"/>
      <c r="AB563" s="609"/>
      <c r="AC563" s="610"/>
      <c r="AF563" s="158"/>
      <c r="AG563" s="158"/>
      <c r="AH563" s="158"/>
      <c r="AM563" s="121"/>
      <c r="AN563" s="121"/>
      <c r="AO563" s="121"/>
      <c r="AP563" s="121"/>
      <c r="AT563" s="121"/>
    </row>
    <row r="564" spans="1:64" x14ac:dyDescent="0.2">
      <c r="AF564" s="158"/>
      <c r="AG564" s="158"/>
      <c r="AH564" s="158"/>
      <c r="AM564" s="121"/>
      <c r="AN564" s="121"/>
      <c r="AO564" s="121"/>
      <c r="AP564" s="121"/>
      <c r="AT564" s="121"/>
    </row>
    <row r="565" spans="1:64" ht="38.25" customHeight="1" x14ac:dyDescent="0.2">
      <c r="A565" s="592" t="s">
        <v>91</v>
      </c>
      <c r="B565" s="593"/>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F565" s="158"/>
      <c r="AG565" s="158"/>
      <c r="AH565" s="158"/>
      <c r="AM565" s="121"/>
      <c r="AN565" s="121"/>
      <c r="AO565" s="121"/>
      <c r="AP565" s="121"/>
      <c r="AT565" s="121"/>
    </row>
    <row r="566" spans="1:64" ht="83.25" customHeight="1" x14ac:dyDescent="0.2">
      <c r="A566" s="594" t="s">
        <v>423</v>
      </c>
      <c r="B566" s="593"/>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F566" s="158"/>
      <c r="AG566" s="158"/>
      <c r="AH566" s="158"/>
      <c r="AM566" s="121"/>
      <c r="AN566" s="121"/>
      <c r="AO566" s="121"/>
      <c r="AP566" s="121"/>
      <c r="AT566" s="121"/>
      <c r="BL566" s="402"/>
    </row>
    <row r="567" spans="1:64" ht="13.9" customHeight="1" x14ac:dyDescent="0.2">
      <c r="A567" s="198"/>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F567" s="158"/>
      <c r="AG567" s="158"/>
      <c r="AH567" s="158"/>
      <c r="AM567" s="121"/>
      <c r="AN567" s="121"/>
      <c r="AO567" s="121"/>
      <c r="AP567" s="121"/>
      <c r="AT567" s="121"/>
    </row>
    <row r="568" spans="1:64" ht="49.5" customHeight="1" x14ac:dyDescent="0.2">
      <c r="A568" s="596" t="s">
        <v>92</v>
      </c>
      <c r="B568" s="597"/>
      <c r="C568" s="598"/>
      <c r="D568" s="599" t="s">
        <v>232</v>
      </c>
      <c r="E568" s="599"/>
      <c r="F568" s="599"/>
      <c r="G568" s="599"/>
      <c r="H568" s="599"/>
      <c r="I568" s="599"/>
      <c r="J568" s="599"/>
      <c r="K568" s="599"/>
      <c r="L568" s="599"/>
      <c r="M568" s="599"/>
      <c r="N568" s="599"/>
      <c r="O568" s="599"/>
      <c r="P568" s="599"/>
      <c r="Q568" s="599"/>
      <c r="R568" s="599"/>
      <c r="S568" s="599"/>
      <c r="T568" s="599"/>
      <c r="U568" s="599"/>
      <c r="V568" s="599"/>
      <c r="W568" s="599"/>
      <c r="X568" s="599"/>
      <c r="Y568" s="599"/>
      <c r="Z568" s="599"/>
      <c r="AA568" s="599"/>
      <c r="AB568" s="600"/>
      <c r="AC568" s="199"/>
      <c r="AD568" s="6" t="b">
        <v>0</v>
      </c>
      <c r="AE568" s="153"/>
      <c r="AF568" s="157" t="str">
        <f>IF(AD568=FALSE,"","x")</f>
        <v/>
      </c>
      <c r="AG568" s="349" t="s">
        <v>358</v>
      </c>
      <c r="AH568" s="158"/>
      <c r="AM568" s="121"/>
      <c r="AN568" s="121"/>
      <c r="AO568" s="121"/>
      <c r="AP568" s="121"/>
      <c r="AT568" s="121"/>
    </row>
    <row r="569" spans="1:64" ht="13.9" customHeight="1" x14ac:dyDescent="0.2">
      <c r="A569" s="500" t="s">
        <v>93</v>
      </c>
      <c r="B569" s="501"/>
      <c r="C569" s="501"/>
      <c r="D569" s="501"/>
      <c r="E569" s="501"/>
      <c r="F569" s="501"/>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c r="AC569" s="502"/>
      <c r="AM569" s="121"/>
      <c r="AN569" s="121"/>
      <c r="AO569" s="121"/>
      <c r="AP569" s="121"/>
      <c r="AT569" s="121"/>
    </row>
    <row r="570" spans="1:64" ht="28.5" customHeight="1" x14ac:dyDescent="0.2">
      <c r="A570" s="455"/>
      <c r="B570" s="456"/>
      <c r="C570" s="456"/>
      <c r="D570" s="456"/>
      <c r="E570" s="456"/>
      <c r="F570" s="456"/>
      <c r="G570" s="456"/>
      <c r="H570" s="456"/>
      <c r="I570" s="456"/>
      <c r="J570" s="456"/>
      <c r="K570" s="456"/>
      <c r="L570" s="456"/>
      <c r="M570" s="456"/>
      <c r="N570" s="456"/>
      <c r="O570" s="456"/>
      <c r="P570" s="456"/>
      <c r="Q570" s="456"/>
      <c r="R570" s="456"/>
      <c r="S570" s="456"/>
      <c r="T570" s="456"/>
      <c r="U570" s="456"/>
      <c r="V570" s="456"/>
      <c r="W570" s="456"/>
      <c r="X570" s="456"/>
      <c r="Y570" s="456"/>
      <c r="Z570" s="456"/>
      <c r="AA570" s="456"/>
      <c r="AB570" s="456"/>
      <c r="AC570" s="457"/>
      <c r="AM570" s="121"/>
      <c r="AN570" s="121"/>
      <c r="AO570" s="121"/>
      <c r="AP570" s="121"/>
      <c r="AT570" s="335">
        <f>A570</f>
        <v>0</v>
      </c>
    </row>
    <row r="572" spans="1:64" ht="20.25" customHeight="1" x14ac:dyDescent="0.2">
      <c r="A572" s="589" t="s">
        <v>98</v>
      </c>
      <c r="B572" s="590"/>
      <c r="C572" s="591"/>
      <c r="D572" s="459" t="s">
        <v>117</v>
      </c>
      <c r="E572" s="460"/>
      <c r="F572" s="460"/>
      <c r="G572" s="460"/>
      <c r="H572" s="460"/>
      <c r="I572" s="460"/>
      <c r="J572" s="460"/>
      <c r="K572" s="460"/>
      <c r="L572" s="460"/>
      <c r="M572" s="460"/>
      <c r="N572" s="460"/>
      <c r="O572" s="460"/>
      <c r="P572" s="460"/>
      <c r="Q572" s="460"/>
      <c r="R572" s="460"/>
      <c r="S572" s="460"/>
      <c r="T572" s="460"/>
      <c r="U572" s="460"/>
      <c r="V572" s="460"/>
      <c r="W572" s="460"/>
      <c r="X572" s="460"/>
      <c r="Y572" s="460"/>
      <c r="Z572" s="460"/>
      <c r="AA572" s="460"/>
      <c r="AB572" s="461"/>
      <c r="AC572" s="200"/>
      <c r="AD572" s="6" t="b">
        <v>0</v>
      </c>
      <c r="AF572" s="157" t="str">
        <f>IF(AD572=FALSE,"","x")</f>
        <v/>
      </c>
      <c r="AG572" s="172"/>
      <c r="AH572" s="158"/>
      <c r="AM572" s="121"/>
      <c r="AN572" s="121"/>
      <c r="AO572" s="121"/>
      <c r="AP572" s="121"/>
      <c r="AT572" s="121"/>
    </row>
    <row r="573" spans="1:64" ht="16.350000000000001" customHeight="1" x14ac:dyDescent="0.2">
      <c r="A573" s="500" t="s">
        <v>93</v>
      </c>
      <c r="B573" s="501"/>
      <c r="C573" s="501"/>
      <c r="D573" s="501"/>
      <c r="E573" s="501"/>
      <c r="F573" s="501"/>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c r="AC573" s="502"/>
      <c r="AF573" s="158"/>
      <c r="AG573" s="158"/>
      <c r="AH573" s="158"/>
      <c r="AM573" s="121"/>
      <c r="AN573" s="121"/>
      <c r="AO573" s="121"/>
      <c r="AP573" s="121"/>
      <c r="AT573" s="121"/>
    </row>
    <row r="574" spans="1:64" ht="28.5" customHeight="1" x14ac:dyDescent="0.2">
      <c r="A574" s="455"/>
      <c r="B574" s="456"/>
      <c r="C574" s="456"/>
      <c r="D574" s="456"/>
      <c r="E574" s="456"/>
      <c r="F574" s="456"/>
      <c r="G574" s="456"/>
      <c r="H574" s="456"/>
      <c r="I574" s="456"/>
      <c r="J574" s="456"/>
      <c r="K574" s="456"/>
      <c r="L574" s="456"/>
      <c r="M574" s="456"/>
      <c r="N574" s="456"/>
      <c r="O574" s="456"/>
      <c r="P574" s="456"/>
      <c r="Q574" s="456"/>
      <c r="R574" s="456"/>
      <c r="S574" s="456"/>
      <c r="T574" s="456"/>
      <c r="U574" s="456"/>
      <c r="V574" s="456"/>
      <c r="W574" s="456"/>
      <c r="X574" s="456"/>
      <c r="Y574" s="456"/>
      <c r="Z574" s="456"/>
      <c r="AA574" s="456"/>
      <c r="AB574" s="456"/>
      <c r="AC574" s="457"/>
      <c r="AG574" s="158"/>
      <c r="AH574" s="158"/>
      <c r="AT574" s="335">
        <f>A574</f>
        <v>0</v>
      </c>
    </row>
    <row r="575" spans="1:64" ht="14.25" customHeight="1" x14ac:dyDescent="0.2">
      <c r="A575" s="361"/>
      <c r="B575" s="201"/>
      <c r="C575" s="201"/>
      <c r="D575" s="201"/>
      <c r="E575" s="201"/>
      <c r="F575" s="202"/>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203"/>
      <c r="AG575" s="158"/>
      <c r="AH575" s="158"/>
    </row>
    <row r="576" spans="1:64" ht="16.350000000000001" customHeight="1" x14ac:dyDescent="0.2">
      <c r="A576" s="589" t="s">
        <v>62</v>
      </c>
      <c r="B576" s="590"/>
      <c r="C576" s="591"/>
      <c r="D576" s="501" t="s">
        <v>65</v>
      </c>
      <c r="E576" s="501"/>
      <c r="F576" s="501"/>
      <c r="G576" s="501"/>
      <c r="H576" s="501"/>
      <c r="I576" s="501"/>
      <c r="J576" s="501"/>
      <c r="K576" s="501"/>
      <c r="L576" s="501"/>
      <c r="M576" s="501"/>
      <c r="N576" s="501"/>
      <c r="O576" s="501"/>
      <c r="P576" s="501"/>
      <c r="Q576" s="501"/>
      <c r="R576" s="501"/>
      <c r="S576" s="501"/>
      <c r="T576" s="501"/>
      <c r="U576" s="501"/>
      <c r="V576" s="501"/>
      <c r="W576" s="501"/>
      <c r="X576" s="501"/>
      <c r="Y576" s="501"/>
      <c r="Z576" s="501"/>
      <c r="AA576" s="501"/>
      <c r="AB576" s="502"/>
      <c r="AC576" s="200"/>
      <c r="AD576" s="6" t="b">
        <v>0</v>
      </c>
      <c r="AF576" s="157" t="str">
        <f>IF(AD576=FALSE,"","x")</f>
        <v/>
      </c>
      <c r="AG576" s="158"/>
      <c r="AH576" s="158"/>
    </row>
    <row r="577" spans="1:46" ht="16.350000000000001" customHeight="1" x14ac:dyDescent="0.2">
      <c r="A577" s="500" t="s">
        <v>93</v>
      </c>
      <c r="B577" s="501"/>
      <c r="C577" s="501"/>
      <c r="D577" s="501"/>
      <c r="E577" s="501"/>
      <c r="F577" s="501"/>
      <c r="G577" s="501"/>
      <c r="H577" s="501"/>
      <c r="I577" s="501"/>
      <c r="J577" s="501"/>
      <c r="K577" s="501"/>
      <c r="L577" s="501"/>
      <c r="M577" s="501"/>
      <c r="N577" s="501"/>
      <c r="O577" s="501"/>
      <c r="P577" s="501"/>
      <c r="Q577" s="501"/>
      <c r="R577" s="501"/>
      <c r="S577" s="501"/>
      <c r="T577" s="501"/>
      <c r="U577" s="501"/>
      <c r="V577" s="501"/>
      <c r="W577" s="501"/>
      <c r="X577" s="501"/>
      <c r="Y577" s="501"/>
      <c r="Z577" s="501"/>
      <c r="AA577" s="501"/>
      <c r="AB577" s="501"/>
      <c r="AC577" s="502"/>
      <c r="AG577" s="158"/>
      <c r="AH577" s="158"/>
    </row>
    <row r="578" spans="1:46" ht="28.5" customHeight="1" x14ac:dyDescent="0.2">
      <c r="A578" s="455"/>
      <c r="B578" s="456"/>
      <c r="C578" s="456"/>
      <c r="D578" s="456"/>
      <c r="E578" s="456"/>
      <c r="F578" s="456"/>
      <c r="G578" s="456"/>
      <c r="H578" s="456"/>
      <c r="I578" s="456"/>
      <c r="J578" s="456"/>
      <c r="K578" s="456"/>
      <c r="L578" s="456"/>
      <c r="M578" s="456"/>
      <c r="N578" s="456"/>
      <c r="O578" s="456"/>
      <c r="P578" s="456"/>
      <c r="Q578" s="456"/>
      <c r="R578" s="456"/>
      <c r="S578" s="456"/>
      <c r="T578" s="456"/>
      <c r="U578" s="456"/>
      <c r="V578" s="456"/>
      <c r="W578" s="456"/>
      <c r="X578" s="456"/>
      <c r="Y578" s="456"/>
      <c r="Z578" s="456"/>
      <c r="AA578" s="456"/>
      <c r="AB578" s="456"/>
      <c r="AC578" s="457"/>
      <c r="AG578" s="158"/>
      <c r="AH578" s="158"/>
      <c r="AT578" s="335">
        <f>A578</f>
        <v>0</v>
      </c>
    </row>
    <row r="579" spans="1:46" x14ac:dyDescent="0.2">
      <c r="A579" s="363"/>
      <c r="B579" s="364"/>
      <c r="C579" s="364"/>
      <c r="D579" s="364"/>
      <c r="E579" s="364"/>
      <c r="F579" s="364"/>
      <c r="G579" s="364"/>
      <c r="H579" s="364"/>
      <c r="I579" s="364"/>
      <c r="J579" s="364"/>
      <c r="K579" s="364"/>
      <c r="L579" s="364"/>
      <c r="M579" s="364"/>
      <c r="N579" s="364"/>
      <c r="O579" s="364"/>
      <c r="P579" s="364"/>
      <c r="Q579" s="364"/>
      <c r="R579" s="364"/>
      <c r="S579" s="364"/>
      <c r="T579" s="364"/>
      <c r="U579" s="364"/>
      <c r="V579" s="364"/>
      <c r="W579" s="364"/>
      <c r="X579" s="364"/>
      <c r="Y579" s="364"/>
      <c r="Z579" s="364"/>
      <c r="AA579" s="364"/>
      <c r="AB579" s="364"/>
      <c r="AC579" s="365"/>
      <c r="AG579" s="158"/>
      <c r="AH579" s="158"/>
    </row>
    <row r="580" spans="1:46" ht="30.75" customHeight="1" x14ac:dyDescent="0.2">
      <c r="A580" s="711" t="s">
        <v>365</v>
      </c>
      <c r="B580" s="712"/>
      <c r="C580" s="712"/>
      <c r="D580" s="709" t="s">
        <v>364</v>
      </c>
      <c r="E580" s="709"/>
      <c r="F580" s="709"/>
      <c r="G580" s="709"/>
      <c r="H580" s="709"/>
      <c r="I580" s="709"/>
      <c r="J580" s="709"/>
      <c r="K580" s="709"/>
      <c r="L580" s="709"/>
      <c r="M580" s="709"/>
      <c r="N580" s="709"/>
      <c r="O580" s="709"/>
      <c r="P580" s="709"/>
      <c r="Q580" s="709"/>
      <c r="R580" s="709"/>
      <c r="S580" s="709"/>
      <c r="T580" s="709"/>
      <c r="U580" s="709"/>
      <c r="V580" s="709"/>
      <c r="W580" s="709"/>
      <c r="X580" s="709"/>
      <c r="Y580" s="709"/>
      <c r="Z580" s="709"/>
      <c r="AA580" s="709"/>
      <c r="AB580" s="709"/>
      <c r="AC580" s="710"/>
      <c r="AG580" s="158"/>
      <c r="AH580" s="158"/>
    </row>
    <row r="581" spans="1:46" ht="15.75" customHeight="1" x14ac:dyDescent="0.2">
      <c r="A581" s="205"/>
      <c r="B581" s="205"/>
      <c r="C581" s="205"/>
      <c r="D581" s="205"/>
      <c r="E581" s="205"/>
      <c r="F581" s="205"/>
      <c r="G581" s="205"/>
      <c r="H581" s="205"/>
      <c r="I581" s="205"/>
      <c r="J581" s="205"/>
      <c r="K581" s="205"/>
      <c r="L581" s="205"/>
      <c r="M581" s="205"/>
      <c r="N581" s="205"/>
      <c r="O581" s="205"/>
      <c r="P581" s="205"/>
      <c r="Q581" s="205"/>
      <c r="R581" s="205"/>
      <c r="S581" s="205"/>
      <c r="T581" s="205"/>
      <c r="U581" s="205"/>
      <c r="V581" s="205"/>
      <c r="W581" s="205"/>
      <c r="X581" s="205"/>
      <c r="Y581" s="205"/>
      <c r="Z581" s="205"/>
      <c r="AA581" s="205"/>
      <c r="AB581" s="205"/>
      <c r="AC581" s="205"/>
      <c r="AG581" s="158"/>
      <c r="AH581" s="158"/>
    </row>
    <row r="582" spans="1:46" ht="34.5" customHeight="1" x14ac:dyDescent="0.2">
      <c r="A582" s="638" t="s">
        <v>63</v>
      </c>
      <c r="B582" s="639"/>
      <c r="C582" s="640"/>
      <c r="D582" s="584" t="s">
        <v>357</v>
      </c>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5"/>
      <c r="AC582" s="387"/>
      <c r="AD582" s="6" t="b">
        <v>0</v>
      </c>
      <c r="AF582" s="157" t="str">
        <f>IF(AD582=FALSE,"","x")</f>
        <v/>
      </c>
      <c r="AG582" s="158"/>
      <c r="AH582" s="158"/>
    </row>
    <row r="583" spans="1:46" ht="15.75" customHeight="1" x14ac:dyDescent="0.2">
      <c r="A583" s="641" t="s">
        <v>93</v>
      </c>
      <c r="B583" s="641"/>
      <c r="C583" s="641"/>
      <c r="D583" s="641"/>
      <c r="E583" s="641"/>
      <c r="F583" s="641"/>
      <c r="G583" s="641"/>
      <c r="H583" s="641"/>
      <c r="I583" s="641"/>
      <c r="J583" s="641"/>
      <c r="K583" s="641"/>
      <c r="L583" s="641"/>
      <c r="M583" s="641"/>
      <c r="N583" s="641"/>
      <c r="O583" s="641"/>
      <c r="P583" s="641"/>
      <c r="Q583" s="641"/>
      <c r="R583" s="641"/>
      <c r="S583" s="641"/>
      <c r="T583" s="641"/>
      <c r="U583" s="641"/>
      <c r="V583" s="641"/>
      <c r="W583" s="641"/>
      <c r="X583" s="641"/>
      <c r="Y583" s="641"/>
      <c r="Z583" s="641"/>
      <c r="AA583" s="641"/>
      <c r="AB583" s="641"/>
      <c r="AC583" s="642"/>
      <c r="AD583" s="354"/>
      <c r="AG583" s="158"/>
      <c r="AH583" s="158"/>
    </row>
    <row r="584" spans="1:46" ht="15" x14ac:dyDescent="0.2">
      <c r="A584" s="455"/>
      <c r="B584" s="456"/>
      <c r="C584" s="456"/>
      <c r="D584" s="456"/>
      <c r="E584" s="456"/>
      <c r="F584" s="456"/>
      <c r="G584" s="456"/>
      <c r="H584" s="456"/>
      <c r="I584" s="456"/>
      <c r="J584" s="456"/>
      <c r="K584" s="456"/>
      <c r="L584" s="456"/>
      <c r="M584" s="456"/>
      <c r="N584" s="456"/>
      <c r="O584" s="456"/>
      <c r="P584" s="456"/>
      <c r="Q584" s="456"/>
      <c r="R584" s="456"/>
      <c r="S584" s="456"/>
      <c r="T584" s="456"/>
      <c r="U584" s="456"/>
      <c r="V584" s="456"/>
      <c r="W584" s="456"/>
      <c r="X584" s="456"/>
      <c r="Y584" s="456"/>
      <c r="Z584" s="456"/>
      <c r="AA584" s="456"/>
      <c r="AB584" s="456"/>
      <c r="AC584" s="457"/>
      <c r="AD584" s="353"/>
      <c r="AG584" s="158"/>
      <c r="AH584" s="158"/>
      <c r="AT584" s="335">
        <f>A584</f>
        <v>0</v>
      </c>
    </row>
    <row r="585" spans="1:46" ht="15.75" customHeight="1" x14ac:dyDescent="0.2">
      <c r="A585" s="205"/>
      <c r="B585" s="205"/>
      <c r="C585" s="205"/>
      <c r="D585" s="205"/>
      <c r="E585" s="205"/>
      <c r="F585" s="205"/>
      <c r="G585" s="205"/>
      <c r="H585" s="205"/>
      <c r="I585" s="205"/>
      <c r="J585" s="205"/>
      <c r="K585" s="205"/>
      <c r="L585" s="205"/>
      <c r="M585" s="205"/>
      <c r="N585" s="205"/>
      <c r="O585" s="205"/>
      <c r="P585" s="205"/>
      <c r="Q585" s="205"/>
      <c r="R585" s="205"/>
      <c r="S585" s="205"/>
      <c r="T585" s="205"/>
      <c r="U585" s="205"/>
      <c r="V585" s="205"/>
      <c r="W585" s="205"/>
      <c r="X585" s="205"/>
      <c r="Y585" s="205"/>
      <c r="Z585" s="205"/>
      <c r="AA585" s="205"/>
      <c r="AB585" s="205"/>
      <c r="AC585" s="205"/>
      <c r="AG585" s="158"/>
      <c r="AH585" s="158"/>
    </row>
    <row r="586" spans="1:46" ht="31.5" customHeight="1" x14ac:dyDescent="0.2">
      <c r="A586" s="589" t="s">
        <v>64</v>
      </c>
      <c r="B586" s="590"/>
      <c r="C586" s="591"/>
      <c r="D586" s="501" t="s">
        <v>118</v>
      </c>
      <c r="E586" s="501"/>
      <c r="F586" s="501"/>
      <c r="G586" s="501"/>
      <c r="H586" s="501"/>
      <c r="I586" s="501"/>
      <c r="J586" s="501"/>
      <c r="K586" s="501"/>
      <c r="L586" s="501"/>
      <c r="M586" s="501"/>
      <c r="N586" s="501"/>
      <c r="O586" s="501"/>
      <c r="P586" s="501"/>
      <c r="Q586" s="501"/>
      <c r="R586" s="501"/>
      <c r="S586" s="501"/>
      <c r="T586" s="501"/>
      <c r="U586" s="501"/>
      <c r="V586" s="501"/>
      <c r="W586" s="501"/>
      <c r="X586" s="501"/>
      <c r="Y586" s="501"/>
      <c r="Z586" s="501"/>
      <c r="AA586" s="501"/>
      <c r="AB586" s="502"/>
      <c r="AC586" s="200"/>
      <c r="AD586" s="6" t="b">
        <v>0</v>
      </c>
      <c r="AF586" s="157" t="str">
        <f>IF(AD586=FALSE,"","x")</f>
        <v/>
      </c>
      <c r="AG586" s="158"/>
      <c r="AH586" s="158"/>
    </row>
    <row r="587" spans="1:46" ht="16.350000000000001" customHeight="1" x14ac:dyDescent="0.2">
      <c r="A587" s="454" t="s">
        <v>93</v>
      </c>
      <c r="B587" s="454"/>
      <c r="C587" s="454"/>
      <c r="D587" s="454"/>
      <c r="E587" s="454"/>
      <c r="F587" s="454"/>
      <c r="G587" s="454"/>
      <c r="H587" s="454"/>
      <c r="I587" s="454"/>
      <c r="J587" s="454"/>
      <c r="K587" s="454"/>
      <c r="L587" s="454"/>
      <c r="M587" s="454"/>
      <c r="N587" s="454"/>
      <c r="O587" s="454"/>
      <c r="P587" s="454"/>
      <c r="Q587" s="454"/>
      <c r="R587" s="454"/>
      <c r="S587" s="454"/>
      <c r="T587" s="454"/>
      <c r="U587" s="454"/>
      <c r="V587" s="454"/>
      <c r="W587" s="454"/>
      <c r="X587" s="454"/>
      <c r="Y587" s="454"/>
      <c r="Z587" s="454"/>
      <c r="AA587" s="454"/>
      <c r="AB587" s="454"/>
      <c r="AC587" s="454"/>
      <c r="AG587" s="158"/>
      <c r="AH587" s="158"/>
    </row>
    <row r="588" spans="1:46" ht="28.5" customHeight="1" x14ac:dyDescent="0.2">
      <c r="A588" s="455"/>
      <c r="B588" s="456"/>
      <c r="C588" s="456"/>
      <c r="D588" s="456"/>
      <c r="E588" s="456"/>
      <c r="F588" s="456"/>
      <c r="G588" s="456"/>
      <c r="H588" s="456"/>
      <c r="I588" s="456"/>
      <c r="J588" s="456"/>
      <c r="K588" s="456"/>
      <c r="L588" s="456"/>
      <c r="M588" s="456"/>
      <c r="N588" s="456"/>
      <c r="O588" s="456"/>
      <c r="P588" s="456"/>
      <c r="Q588" s="456"/>
      <c r="R588" s="456"/>
      <c r="S588" s="456"/>
      <c r="T588" s="456"/>
      <c r="U588" s="456"/>
      <c r="V588" s="456"/>
      <c r="W588" s="456"/>
      <c r="X588" s="456"/>
      <c r="Y588" s="456"/>
      <c r="Z588" s="456"/>
      <c r="AA588" s="456"/>
      <c r="AB588" s="456"/>
      <c r="AC588" s="457"/>
      <c r="AG588" s="158"/>
      <c r="AH588" s="158"/>
      <c r="AT588" s="335">
        <f>A588</f>
        <v>0</v>
      </c>
    </row>
    <row r="589" spans="1:46" ht="16.350000000000001" customHeight="1" x14ac:dyDescent="0.2">
      <c r="A589" s="206"/>
      <c r="B589" s="206"/>
      <c r="C589" s="206"/>
      <c r="D589" s="206"/>
      <c r="E589" s="206"/>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8"/>
      <c r="AG589" s="158"/>
      <c r="AH589" s="158"/>
    </row>
    <row r="590" spans="1:46" ht="33" customHeight="1" x14ac:dyDescent="0.2">
      <c r="A590" s="596" t="s">
        <v>356</v>
      </c>
      <c r="B590" s="597"/>
      <c r="C590" s="598"/>
      <c r="D590" s="501" t="s">
        <v>66</v>
      </c>
      <c r="E590" s="501"/>
      <c r="F590" s="501"/>
      <c r="G590" s="501"/>
      <c r="H590" s="501"/>
      <c r="I590" s="501"/>
      <c r="J590" s="501"/>
      <c r="K590" s="501"/>
      <c r="L590" s="501"/>
      <c r="M590" s="501"/>
      <c r="N590" s="501"/>
      <c r="O590" s="501"/>
      <c r="P590" s="501"/>
      <c r="Q590" s="501"/>
      <c r="R590" s="501"/>
      <c r="S590" s="501"/>
      <c r="T590" s="501"/>
      <c r="U590" s="501"/>
      <c r="V590" s="501"/>
      <c r="W590" s="501"/>
      <c r="X590" s="501"/>
      <c r="Y590" s="501"/>
      <c r="Z590" s="501"/>
      <c r="AA590" s="501"/>
      <c r="AB590" s="502"/>
      <c r="AC590" s="200"/>
      <c r="AD590" s="6" t="b">
        <v>0</v>
      </c>
      <c r="AF590" s="157" t="str">
        <f>IF(AD590=FALSE,"","x")</f>
        <v/>
      </c>
      <c r="AG590" s="158"/>
      <c r="AH590" s="158"/>
    </row>
    <row r="591" spans="1:46" ht="16.350000000000001" customHeight="1" x14ac:dyDescent="0.2">
      <c r="A591" s="454" t="s">
        <v>93</v>
      </c>
      <c r="B591" s="454"/>
      <c r="C591" s="454"/>
      <c r="D591" s="454"/>
      <c r="E591" s="454"/>
      <c r="F591" s="454"/>
      <c r="G591" s="454"/>
      <c r="H591" s="454"/>
      <c r="I591" s="454"/>
      <c r="J591" s="454"/>
      <c r="K591" s="454"/>
      <c r="L591" s="454"/>
      <c r="M591" s="454"/>
      <c r="N591" s="454"/>
      <c r="O591" s="454"/>
      <c r="P591" s="454"/>
      <c r="Q591" s="454"/>
      <c r="R591" s="454"/>
      <c r="S591" s="454"/>
      <c r="T591" s="454"/>
      <c r="U591" s="454"/>
      <c r="V591" s="454"/>
      <c r="W591" s="454"/>
      <c r="X591" s="454"/>
      <c r="Y591" s="454"/>
      <c r="Z591" s="454"/>
      <c r="AA591" s="454"/>
      <c r="AB591" s="454"/>
      <c r="AC591" s="454"/>
      <c r="AF591" s="158"/>
      <c r="AG591" s="158"/>
      <c r="AH591" s="158"/>
    </row>
    <row r="592" spans="1:46" ht="28.5" customHeight="1" x14ac:dyDescent="0.2">
      <c r="A592" s="455"/>
      <c r="B592" s="456"/>
      <c r="C592" s="456"/>
      <c r="D592" s="456"/>
      <c r="E592" s="456"/>
      <c r="F592" s="456"/>
      <c r="G592" s="456"/>
      <c r="H592" s="456"/>
      <c r="I592" s="456"/>
      <c r="J592" s="456"/>
      <c r="K592" s="456"/>
      <c r="L592" s="456"/>
      <c r="M592" s="456"/>
      <c r="N592" s="456"/>
      <c r="O592" s="456"/>
      <c r="P592" s="456"/>
      <c r="Q592" s="456"/>
      <c r="R592" s="456"/>
      <c r="S592" s="456"/>
      <c r="T592" s="456"/>
      <c r="U592" s="456"/>
      <c r="V592" s="456"/>
      <c r="W592" s="456"/>
      <c r="X592" s="456"/>
      <c r="Y592" s="456"/>
      <c r="Z592" s="456"/>
      <c r="AA592" s="456"/>
      <c r="AB592" s="456"/>
      <c r="AC592" s="457"/>
      <c r="AF592" s="158"/>
      <c r="AG592" s="158"/>
      <c r="AH592" s="158"/>
      <c r="AT592" s="335">
        <f>A592</f>
        <v>0</v>
      </c>
    </row>
    <row r="593" spans="1:46" x14ac:dyDescent="0.2">
      <c r="AC593" s="121"/>
      <c r="AF593" s="158"/>
      <c r="AG593" s="158"/>
      <c r="AH593" s="158"/>
    </row>
    <row r="594" spans="1:46" x14ac:dyDescent="0.2">
      <c r="AF594" s="158"/>
      <c r="AG594" s="158"/>
      <c r="AH594" s="158"/>
    </row>
    <row r="595" spans="1:46" ht="23.25" customHeight="1" x14ac:dyDescent="0.2">
      <c r="A595" s="595" t="s">
        <v>67</v>
      </c>
      <c r="B595" s="595"/>
      <c r="C595" s="595"/>
      <c r="D595" s="595"/>
      <c r="E595" s="595"/>
      <c r="F595" s="595"/>
      <c r="G595" s="595"/>
      <c r="H595" s="595"/>
      <c r="I595" s="595"/>
      <c r="J595" s="595"/>
      <c r="K595" s="595"/>
      <c r="L595" s="595"/>
      <c r="M595" s="595"/>
      <c r="N595" s="595"/>
      <c r="O595" s="595"/>
      <c r="P595" s="595"/>
      <c r="Q595" s="595"/>
      <c r="R595" s="595"/>
      <c r="S595" s="595"/>
      <c r="T595" s="595"/>
      <c r="U595" s="595"/>
      <c r="V595" s="595"/>
      <c r="W595" s="595"/>
      <c r="X595" s="595"/>
      <c r="Y595" s="595"/>
      <c r="Z595" s="595"/>
      <c r="AA595" s="595"/>
      <c r="AB595" s="595"/>
      <c r="AC595" s="595"/>
      <c r="AF595" s="158"/>
      <c r="AG595" s="158"/>
      <c r="AH595" s="158"/>
    </row>
    <row r="596" spans="1:46" x14ac:dyDescent="0.2">
      <c r="AF596" s="158"/>
      <c r="AG596" s="158"/>
      <c r="AH596" s="158"/>
    </row>
    <row r="597" spans="1:46" ht="43.5" customHeight="1" x14ac:dyDescent="0.2">
      <c r="A597" s="503" t="s">
        <v>68</v>
      </c>
      <c r="B597" s="503"/>
      <c r="C597" s="503"/>
      <c r="D597" s="503"/>
      <c r="E597" s="503"/>
      <c r="F597" s="503"/>
      <c r="G597" s="503"/>
      <c r="H597" s="503"/>
      <c r="I597" s="503"/>
      <c r="J597" s="503"/>
      <c r="K597" s="503"/>
      <c r="L597" s="503"/>
      <c r="M597" s="503"/>
      <c r="N597" s="503"/>
      <c r="O597" s="503"/>
      <c r="P597" s="503"/>
      <c r="Q597" s="503"/>
      <c r="R597" s="503"/>
      <c r="S597" s="503"/>
      <c r="T597" s="503"/>
      <c r="U597" s="503"/>
      <c r="V597" s="503"/>
      <c r="W597" s="503"/>
      <c r="X597" s="503"/>
      <c r="Y597" s="503"/>
      <c r="Z597" s="503"/>
      <c r="AA597" s="503"/>
      <c r="AB597" s="503"/>
      <c r="AC597" s="503"/>
      <c r="AF597" s="158"/>
      <c r="AG597" s="158"/>
      <c r="AH597" s="158"/>
      <c r="AM597" s="121"/>
      <c r="AN597" s="121"/>
      <c r="AO597" s="121"/>
      <c r="AP597" s="121"/>
      <c r="AT597" s="121"/>
    </row>
    <row r="598" spans="1:46" ht="15" x14ac:dyDescent="0.25">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c r="AA598" s="171"/>
      <c r="AB598" s="171"/>
      <c r="AC598" s="171"/>
      <c r="AF598" s="158"/>
      <c r="AG598" s="158"/>
      <c r="AH598" s="158"/>
      <c r="AM598" s="121"/>
      <c r="AN598" s="121"/>
      <c r="AO598" s="121"/>
      <c r="AP598" s="121"/>
      <c r="AT598" s="121"/>
    </row>
    <row r="599" spans="1:46" ht="16.350000000000001" customHeight="1" x14ac:dyDescent="0.2">
      <c r="A599" s="532" t="s">
        <v>55</v>
      </c>
      <c r="B599" s="491"/>
      <c r="C599" s="491"/>
      <c r="D599" s="491"/>
      <c r="E599" s="491"/>
      <c r="F599" s="491"/>
      <c r="G599" s="491"/>
      <c r="H599" s="491"/>
      <c r="I599" s="491"/>
      <c r="J599" s="491"/>
      <c r="K599" s="491"/>
      <c r="L599" s="491"/>
      <c r="M599" s="491"/>
      <c r="N599" s="491"/>
      <c r="O599" s="491"/>
      <c r="P599" s="491"/>
      <c r="Q599" s="491"/>
      <c r="R599" s="491"/>
      <c r="S599" s="491"/>
      <c r="T599" s="491"/>
      <c r="U599" s="491"/>
      <c r="V599" s="491"/>
      <c r="W599" s="491"/>
      <c r="X599" s="491"/>
      <c r="Y599" s="491"/>
      <c r="Z599" s="491"/>
      <c r="AA599" s="491"/>
      <c r="AB599" s="492"/>
      <c r="AC599" s="147"/>
      <c r="AD599" s="6">
        <v>0</v>
      </c>
      <c r="AE599" s="157" t="str">
        <f>IF(AD599=1,"Ja",IF(AD599=2,"Nein",""))</f>
        <v/>
      </c>
      <c r="AF599" s="158">
        <v>1</v>
      </c>
      <c r="AG599" s="158"/>
      <c r="AH599" s="158"/>
      <c r="AM599" s="121"/>
      <c r="AN599" s="121"/>
      <c r="AO599" s="121"/>
      <c r="AP599" s="121"/>
      <c r="AT599" s="121"/>
    </row>
    <row r="600" spans="1:46" ht="16.350000000000001" customHeight="1" x14ac:dyDescent="0.2">
      <c r="A600" s="532" t="s">
        <v>54</v>
      </c>
      <c r="B600" s="491"/>
      <c r="C600" s="491"/>
      <c r="D600" s="491"/>
      <c r="E600" s="491"/>
      <c r="F600" s="491"/>
      <c r="G600" s="491"/>
      <c r="H600" s="491"/>
      <c r="I600" s="491"/>
      <c r="J600" s="491"/>
      <c r="K600" s="491"/>
      <c r="L600" s="491"/>
      <c r="M600" s="491"/>
      <c r="N600" s="491"/>
      <c r="O600" s="491"/>
      <c r="P600" s="491"/>
      <c r="Q600" s="491"/>
      <c r="R600" s="491"/>
      <c r="S600" s="491"/>
      <c r="T600" s="491"/>
      <c r="U600" s="491"/>
      <c r="V600" s="491"/>
      <c r="W600" s="491"/>
      <c r="X600" s="491"/>
      <c r="Y600" s="491"/>
      <c r="Z600" s="491"/>
      <c r="AA600" s="491"/>
      <c r="AB600" s="492"/>
      <c r="AC600" s="147"/>
      <c r="AF600" s="158">
        <v>0</v>
      </c>
      <c r="AG600" s="158"/>
      <c r="AH600" s="158"/>
      <c r="AM600" s="121"/>
      <c r="AN600" s="121"/>
      <c r="AO600" s="121"/>
      <c r="AP600" s="121"/>
      <c r="AT600" s="121"/>
    </row>
    <row r="601" spans="1:46" x14ac:dyDescent="0.2">
      <c r="AF601" s="158"/>
      <c r="AG601" s="158"/>
      <c r="AH601" s="158"/>
      <c r="AM601" s="121"/>
      <c r="AN601" s="121"/>
      <c r="AO601" s="121"/>
      <c r="AP601" s="121"/>
      <c r="AT601" s="121"/>
    </row>
    <row r="602" spans="1:46" ht="46.5" customHeight="1" x14ac:dyDescent="0.2">
      <c r="A602" s="607" t="s">
        <v>0</v>
      </c>
      <c r="B602" s="608"/>
      <c r="C602" s="608"/>
      <c r="D602" s="609" t="s">
        <v>90</v>
      </c>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10"/>
      <c r="AF602" s="158"/>
      <c r="AG602" s="158"/>
      <c r="AH602" s="158"/>
      <c r="AM602" s="121"/>
      <c r="AN602" s="121"/>
      <c r="AO602" s="121"/>
      <c r="AP602" s="121"/>
      <c r="AT602" s="121"/>
    </row>
    <row r="603" spans="1:46" x14ac:dyDescent="0.2">
      <c r="AF603" s="158"/>
      <c r="AG603" s="158"/>
      <c r="AH603" s="158"/>
      <c r="AM603" s="121"/>
      <c r="AN603" s="121"/>
      <c r="AO603" s="121"/>
      <c r="AP603" s="121"/>
      <c r="AT603" s="121"/>
    </row>
    <row r="604" spans="1:46" ht="33.75" customHeight="1" x14ac:dyDescent="0.2">
      <c r="A604" s="592" t="s">
        <v>91</v>
      </c>
      <c r="B604" s="593"/>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F604" s="158"/>
      <c r="AG604" s="158"/>
      <c r="AH604" s="158"/>
      <c r="AM604" s="121"/>
      <c r="AN604" s="121"/>
      <c r="AO604" s="121"/>
      <c r="AP604" s="121"/>
      <c r="AT604" s="121"/>
    </row>
    <row r="605" spans="1:46" ht="74.25" customHeight="1" x14ac:dyDescent="0.2">
      <c r="A605" s="594" t="s">
        <v>157</v>
      </c>
      <c r="B605" s="593"/>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F605" s="158"/>
      <c r="AG605" s="158"/>
      <c r="AH605" s="158"/>
      <c r="AM605" s="121"/>
      <c r="AN605" s="121"/>
      <c r="AO605" s="121"/>
      <c r="AP605" s="121"/>
      <c r="AT605" s="121"/>
    </row>
    <row r="606" spans="1:46" ht="9.75" customHeight="1" x14ac:dyDescent="0.25">
      <c r="A606" s="171"/>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29"/>
      <c r="AC606" s="129"/>
      <c r="AF606" s="158"/>
      <c r="AG606" s="158"/>
      <c r="AH606" s="158"/>
      <c r="AM606" s="121"/>
      <c r="AN606" s="121"/>
      <c r="AO606" s="121"/>
      <c r="AP606" s="121"/>
      <c r="AT606" s="121"/>
    </row>
    <row r="607" spans="1:46" ht="48.75" customHeight="1" x14ac:dyDescent="0.2">
      <c r="A607" s="596" t="s">
        <v>94</v>
      </c>
      <c r="B607" s="597"/>
      <c r="C607" s="598"/>
      <c r="D607" s="599" t="s">
        <v>233</v>
      </c>
      <c r="E607" s="599"/>
      <c r="F607" s="599"/>
      <c r="G607" s="599"/>
      <c r="H607" s="599"/>
      <c r="I607" s="599"/>
      <c r="J607" s="599"/>
      <c r="K607" s="599"/>
      <c r="L607" s="599"/>
      <c r="M607" s="599"/>
      <c r="N607" s="599"/>
      <c r="O607" s="599"/>
      <c r="P607" s="599"/>
      <c r="Q607" s="599"/>
      <c r="R607" s="599"/>
      <c r="S607" s="599"/>
      <c r="T607" s="599"/>
      <c r="U607" s="599"/>
      <c r="V607" s="599"/>
      <c r="W607" s="599"/>
      <c r="X607" s="599"/>
      <c r="Y607" s="599"/>
      <c r="Z607" s="599"/>
      <c r="AA607" s="599"/>
      <c r="AB607" s="600"/>
      <c r="AC607" s="200"/>
      <c r="AD607" s="6" t="b">
        <v>0</v>
      </c>
      <c r="AF607" s="157" t="str">
        <f>IF(AD607=FALSE,"","x")</f>
        <v/>
      </c>
      <c r="AG607" s="158" t="str">
        <f>AG568</f>
        <v>Frage B.1.2. und B.2.2. sind auszublenden bei Fördermaßnahme "Spitze auf dem Land!", da sie dort nicht berücksichtigt werden.
KK muss dann entfernt werden, da Ausblenden technisch nicht möglich ist.</v>
      </c>
      <c r="AH607" s="158"/>
      <c r="AM607" s="121"/>
      <c r="AN607" s="121"/>
      <c r="AO607" s="121"/>
      <c r="AP607" s="121"/>
      <c r="AT607" s="121"/>
    </row>
    <row r="608" spans="1:46" ht="13.9" customHeight="1" x14ac:dyDescent="0.2">
      <c r="A608" s="500" t="s">
        <v>93</v>
      </c>
      <c r="B608" s="501"/>
      <c r="C608" s="501"/>
      <c r="D608" s="501"/>
      <c r="E608" s="501"/>
      <c r="F608" s="501"/>
      <c r="G608" s="501"/>
      <c r="H608" s="501"/>
      <c r="I608" s="501"/>
      <c r="J608" s="501"/>
      <c r="K608" s="501"/>
      <c r="L608" s="501"/>
      <c r="M608" s="501"/>
      <c r="N608" s="501"/>
      <c r="O608" s="501"/>
      <c r="P608" s="501"/>
      <c r="Q608" s="501"/>
      <c r="R608" s="501"/>
      <c r="S608" s="501"/>
      <c r="T608" s="501"/>
      <c r="U608" s="501"/>
      <c r="V608" s="501"/>
      <c r="W608" s="501"/>
      <c r="X608" s="501"/>
      <c r="Y608" s="501"/>
      <c r="Z608" s="501"/>
      <c r="AA608" s="501"/>
      <c r="AB608" s="501"/>
      <c r="AC608" s="502"/>
      <c r="AF608" s="158"/>
      <c r="AG608" s="158"/>
      <c r="AH608" s="158"/>
      <c r="AM608" s="121"/>
      <c r="AN608" s="121"/>
      <c r="AO608" s="121"/>
      <c r="AP608" s="121"/>
      <c r="AT608" s="121"/>
    </row>
    <row r="609" spans="1:46" x14ac:dyDescent="0.2">
      <c r="A609" s="455"/>
      <c r="B609" s="456"/>
      <c r="C609" s="456"/>
      <c r="D609" s="456"/>
      <c r="E609" s="456"/>
      <c r="F609" s="456"/>
      <c r="G609" s="456"/>
      <c r="H609" s="456"/>
      <c r="I609" s="456"/>
      <c r="J609" s="456"/>
      <c r="K609" s="456"/>
      <c r="L609" s="456"/>
      <c r="M609" s="456"/>
      <c r="N609" s="456"/>
      <c r="O609" s="456"/>
      <c r="P609" s="456"/>
      <c r="Q609" s="456"/>
      <c r="R609" s="456"/>
      <c r="S609" s="456"/>
      <c r="T609" s="456"/>
      <c r="U609" s="456"/>
      <c r="V609" s="456"/>
      <c r="W609" s="456"/>
      <c r="X609" s="456"/>
      <c r="Y609" s="456"/>
      <c r="Z609" s="456"/>
      <c r="AA609" s="456"/>
      <c r="AB609" s="456"/>
      <c r="AC609" s="457"/>
      <c r="AF609" s="158"/>
      <c r="AG609" s="158"/>
      <c r="AH609" s="158"/>
      <c r="AM609" s="121"/>
      <c r="AN609" s="121"/>
      <c r="AO609" s="121"/>
      <c r="AP609" s="121"/>
      <c r="AT609" s="335">
        <f>A609</f>
        <v>0</v>
      </c>
    </row>
    <row r="610" spans="1:46" ht="13.9" customHeight="1" x14ac:dyDescent="0.25">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c r="AA610" s="171"/>
      <c r="AB610" s="171"/>
      <c r="AC610" s="171"/>
      <c r="AF610" s="158"/>
      <c r="AG610" s="158"/>
      <c r="AH610" s="158"/>
      <c r="AM610" s="121"/>
      <c r="AN610" s="121"/>
      <c r="AO610" s="121"/>
      <c r="AP610" s="121"/>
      <c r="AT610" s="121"/>
    </row>
    <row r="611" spans="1:46" ht="63" customHeight="1" x14ac:dyDescent="0.2">
      <c r="A611" s="596" t="s">
        <v>99</v>
      </c>
      <c r="B611" s="597"/>
      <c r="C611" s="598"/>
      <c r="D611" s="501" t="s">
        <v>116</v>
      </c>
      <c r="E611" s="501"/>
      <c r="F611" s="501"/>
      <c r="G611" s="501"/>
      <c r="H611" s="501"/>
      <c r="I611" s="501"/>
      <c r="J611" s="501"/>
      <c r="K611" s="501"/>
      <c r="L611" s="501"/>
      <c r="M611" s="501"/>
      <c r="N611" s="501"/>
      <c r="O611" s="501"/>
      <c r="P611" s="501"/>
      <c r="Q611" s="501"/>
      <c r="R611" s="501"/>
      <c r="S611" s="501"/>
      <c r="T611" s="501"/>
      <c r="U611" s="501"/>
      <c r="V611" s="501"/>
      <c r="W611" s="501"/>
      <c r="X611" s="501"/>
      <c r="Y611" s="501"/>
      <c r="Z611" s="501"/>
      <c r="AA611" s="501"/>
      <c r="AB611" s="502"/>
      <c r="AC611" s="200"/>
      <c r="AD611" s="6" t="b">
        <v>0</v>
      </c>
      <c r="AF611" s="157" t="str">
        <f>IF(AD611=FALSE,"","x")</f>
        <v/>
      </c>
      <c r="AG611" s="281" t="s">
        <v>305</v>
      </c>
      <c r="AH611" s="158"/>
      <c r="AM611" s="121"/>
      <c r="AN611" s="121"/>
      <c r="AO611" s="121"/>
      <c r="AP611" s="121"/>
      <c r="AT611" s="121"/>
    </row>
    <row r="612" spans="1:46" ht="15" x14ac:dyDescent="0.2">
      <c r="A612" s="500" t="s">
        <v>93</v>
      </c>
      <c r="B612" s="501"/>
      <c r="C612" s="501"/>
      <c r="D612" s="501"/>
      <c r="E612" s="501"/>
      <c r="F612" s="501"/>
      <c r="G612" s="501"/>
      <c r="H612" s="501"/>
      <c r="I612" s="501"/>
      <c r="J612" s="501"/>
      <c r="K612" s="501"/>
      <c r="L612" s="501"/>
      <c r="M612" s="501"/>
      <c r="N612" s="501"/>
      <c r="O612" s="501"/>
      <c r="P612" s="501"/>
      <c r="Q612" s="501"/>
      <c r="R612" s="501"/>
      <c r="S612" s="501"/>
      <c r="T612" s="501"/>
      <c r="U612" s="501"/>
      <c r="V612" s="501"/>
      <c r="W612" s="501"/>
      <c r="X612" s="501"/>
      <c r="Y612" s="501"/>
      <c r="Z612" s="501"/>
      <c r="AA612" s="501"/>
      <c r="AB612" s="501"/>
      <c r="AC612" s="502"/>
      <c r="AG612" s="158"/>
      <c r="AH612" s="158"/>
      <c r="AM612" s="121"/>
      <c r="AN612" s="121"/>
      <c r="AO612" s="121"/>
      <c r="AP612" s="121"/>
      <c r="AT612" s="121"/>
    </row>
    <row r="613" spans="1:46" ht="28.5" customHeight="1" x14ac:dyDescent="0.2">
      <c r="A613" s="455"/>
      <c r="B613" s="456"/>
      <c r="C613" s="456"/>
      <c r="D613" s="456"/>
      <c r="E613" s="456"/>
      <c r="F613" s="456"/>
      <c r="G613" s="456"/>
      <c r="H613" s="456"/>
      <c r="I613" s="456"/>
      <c r="J613" s="456"/>
      <c r="K613" s="456"/>
      <c r="L613" s="456"/>
      <c r="M613" s="456"/>
      <c r="N613" s="456"/>
      <c r="O613" s="456"/>
      <c r="P613" s="456"/>
      <c r="Q613" s="456"/>
      <c r="R613" s="456"/>
      <c r="S613" s="456"/>
      <c r="T613" s="456"/>
      <c r="U613" s="456"/>
      <c r="V613" s="456"/>
      <c r="W613" s="456"/>
      <c r="X613" s="456"/>
      <c r="Y613" s="456"/>
      <c r="Z613" s="456"/>
      <c r="AA613" s="456"/>
      <c r="AB613" s="456"/>
      <c r="AC613" s="457"/>
      <c r="AG613" s="158"/>
      <c r="AH613" s="158"/>
      <c r="AT613" s="335">
        <f>A613</f>
        <v>0</v>
      </c>
    </row>
    <row r="614" spans="1:46" ht="15" customHeight="1" x14ac:dyDescent="0.2">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G614" s="158"/>
      <c r="AH614" s="158"/>
    </row>
    <row r="615" spans="1:46" ht="78.75" customHeight="1" x14ac:dyDescent="0.2">
      <c r="A615" s="596" t="s">
        <v>95</v>
      </c>
      <c r="B615" s="597"/>
      <c r="C615" s="598"/>
      <c r="D615" s="599" t="s">
        <v>244</v>
      </c>
      <c r="E615" s="599"/>
      <c r="F615" s="599"/>
      <c r="G615" s="599"/>
      <c r="H615" s="599"/>
      <c r="I615" s="599"/>
      <c r="J615" s="599"/>
      <c r="K615" s="599"/>
      <c r="L615" s="599"/>
      <c r="M615" s="599"/>
      <c r="N615" s="599"/>
      <c r="O615" s="599"/>
      <c r="P615" s="599"/>
      <c r="Q615" s="599"/>
      <c r="R615" s="599"/>
      <c r="S615" s="599"/>
      <c r="T615" s="599"/>
      <c r="U615" s="599"/>
      <c r="V615" s="599"/>
      <c r="W615" s="599"/>
      <c r="X615" s="599"/>
      <c r="Y615" s="599"/>
      <c r="Z615" s="599"/>
      <c r="AA615" s="599"/>
      <c r="AB615" s="600"/>
      <c r="AC615" s="200"/>
      <c r="AD615" s="6" t="b">
        <v>0</v>
      </c>
      <c r="AF615" s="157" t="str">
        <f>IF(AD615=FALSE,"","x")</f>
        <v/>
      </c>
      <c r="AG615" s="158"/>
      <c r="AH615" s="158"/>
    </row>
    <row r="616" spans="1:46" ht="15" x14ac:dyDescent="0.2">
      <c r="A616" s="500" t="s">
        <v>93</v>
      </c>
      <c r="B616" s="501"/>
      <c r="C616" s="501"/>
      <c r="D616" s="501"/>
      <c r="E616" s="501"/>
      <c r="F616" s="501"/>
      <c r="G616" s="501"/>
      <c r="H616" s="501"/>
      <c r="I616" s="501"/>
      <c r="J616" s="501"/>
      <c r="K616" s="501"/>
      <c r="L616" s="501"/>
      <c r="M616" s="501"/>
      <c r="N616" s="501"/>
      <c r="O616" s="501"/>
      <c r="P616" s="501"/>
      <c r="Q616" s="501"/>
      <c r="R616" s="501"/>
      <c r="S616" s="501"/>
      <c r="T616" s="501"/>
      <c r="U616" s="501"/>
      <c r="V616" s="501"/>
      <c r="W616" s="501"/>
      <c r="X616" s="501"/>
      <c r="Y616" s="501"/>
      <c r="Z616" s="501"/>
      <c r="AA616" s="501"/>
      <c r="AB616" s="501"/>
      <c r="AC616" s="502"/>
      <c r="AG616" s="158"/>
      <c r="AH616" s="158"/>
    </row>
    <row r="617" spans="1:46" ht="28.5" customHeight="1" x14ac:dyDescent="0.2">
      <c r="A617" s="455"/>
      <c r="B617" s="456"/>
      <c r="C617" s="456"/>
      <c r="D617" s="456"/>
      <c r="E617" s="456"/>
      <c r="F617" s="456"/>
      <c r="G617" s="456"/>
      <c r="H617" s="456"/>
      <c r="I617" s="456"/>
      <c r="J617" s="456"/>
      <c r="K617" s="456"/>
      <c r="L617" s="456"/>
      <c r="M617" s="456"/>
      <c r="N617" s="456"/>
      <c r="O617" s="456"/>
      <c r="P617" s="456"/>
      <c r="Q617" s="456"/>
      <c r="R617" s="456"/>
      <c r="S617" s="456"/>
      <c r="T617" s="456"/>
      <c r="U617" s="456"/>
      <c r="V617" s="456"/>
      <c r="W617" s="456"/>
      <c r="X617" s="456"/>
      <c r="Y617" s="456"/>
      <c r="Z617" s="456"/>
      <c r="AA617" s="456"/>
      <c r="AB617" s="456"/>
      <c r="AC617" s="457"/>
      <c r="AG617" s="158"/>
      <c r="AH617" s="158"/>
      <c r="AT617" s="335">
        <f>A617</f>
        <v>0</v>
      </c>
    </row>
    <row r="618" spans="1:46" ht="15" x14ac:dyDescent="0.25">
      <c r="A618" s="204"/>
      <c r="B618" s="334"/>
      <c r="C618" s="334"/>
      <c r="D618" s="334"/>
      <c r="E618" s="334"/>
      <c r="F618" s="334"/>
      <c r="G618" s="334"/>
      <c r="H618" s="334"/>
      <c r="I618" s="334"/>
      <c r="J618" s="334"/>
      <c r="K618" s="334"/>
      <c r="L618" s="334"/>
      <c r="M618" s="334"/>
      <c r="N618" s="334"/>
      <c r="O618" s="334"/>
      <c r="P618" s="334"/>
      <c r="Q618" s="334"/>
      <c r="R618" s="334"/>
      <c r="S618" s="334"/>
      <c r="T618" s="334"/>
      <c r="U618" s="334"/>
      <c r="V618" s="334"/>
      <c r="W618" s="334"/>
      <c r="X618" s="334"/>
      <c r="Y618" s="334"/>
      <c r="Z618" s="334"/>
      <c r="AA618" s="334"/>
      <c r="AB618" s="334"/>
      <c r="AC618" s="334"/>
      <c r="AG618" s="158"/>
      <c r="AH618" s="158"/>
    </row>
    <row r="619" spans="1:46" ht="48.75" customHeight="1" x14ac:dyDescent="0.2">
      <c r="A619" s="581" t="s">
        <v>69</v>
      </c>
      <c r="B619" s="582"/>
      <c r="C619" s="582"/>
      <c r="D619" s="583" t="s">
        <v>359</v>
      </c>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5"/>
      <c r="AC619" s="387"/>
      <c r="AD619" s="6" t="b">
        <v>0</v>
      </c>
      <c r="AF619" s="157" t="str">
        <f>IF(AD619=FALSE,"","x")</f>
        <v/>
      </c>
      <c r="AG619" s="158"/>
      <c r="AH619" s="158"/>
    </row>
    <row r="620" spans="1:46" ht="15" x14ac:dyDescent="0.2">
      <c r="A620" s="583" t="s">
        <v>93</v>
      </c>
      <c r="B620" s="584"/>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5"/>
      <c r="AG620" s="158"/>
      <c r="AH620" s="158"/>
    </row>
    <row r="621" spans="1:46" ht="28.5" customHeight="1" x14ac:dyDescent="0.2">
      <c r="A621" s="586"/>
      <c r="B621" s="587"/>
      <c r="C621" s="587"/>
      <c r="D621" s="587"/>
      <c r="E621" s="587"/>
      <c r="F621" s="587"/>
      <c r="G621" s="587"/>
      <c r="H621" s="587"/>
      <c r="I621" s="587"/>
      <c r="J621" s="587"/>
      <c r="K621" s="587"/>
      <c r="L621" s="587"/>
      <c r="M621" s="587"/>
      <c r="N621" s="587"/>
      <c r="O621" s="587"/>
      <c r="P621" s="587"/>
      <c r="Q621" s="587"/>
      <c r="R621" s="587"/>
      <c r="S621" s="587"/>
      <c r="T621" s="587"/>
      <c r="U621" s="587"/>
      <c r="V621" s="587"/>
      <c r="W621" s="587"/>
      <c r="X621" s="587"/>
      <c r="Y621" s="587"/>
      <c r="Z621" s="587"/>
      <c r="AA621" s="587"/>
      <c r="AB621" s="587"/>
      <c r="AC621" s="588"/>
      <c r="AG621" s="158"/>
      <c r="AH621" s="158"/>
      <c r="AT621" s="335">
        <f>A621</f>
        <v>0</v>
      </c>
    </row>
    <row r="622" spans="1:46" x14ac:dyDescent="0.2">
      <c r="A622" s="372"/>
      <c r="B622" s="372"/>
      <c r="C622" s="372"/>
      <c r="D622" s="372"/>
      <c r="E622" s="372"/>
      <c r="F622" s="372"/>
      <c r="G622" s="372"/>
      <c r="H622" s="372"/>
      <c r="I622" s="372"/>
      <c r="J622" s="372"/>
      <c r="K622" s="372"/>
      <c r="L622" s="372"/>
      <c r="M622" s="372"/>
      <c r="N622" s="372"/>
      <c r="O622" s="372"/>
      <c r="P622" s="372"/>
      <c r="Q622" s="372"/>
      <c r="R622" s="372"/>
      <c r="S622" s="372"/>
      <c r="T622" s="372"/>
      <c r="U622" s="372"/>
      <c r="V622" s="372"/>
      <c r="W622" s="372"/>
      <c r="X622" s="372"/>
      <c r="Y622" s="372"/>
      <c r="Z622" s="372"/>
      <c r="AA622" s="372"/>
      <c r="AB622" s="372"/>
      <c r="AC622" s="374"/>
    </row>
    <row r="623" spans="1:46" ht="41.25" customHeight="1" x14ac:dyDescent="0.2">
      <c r="A623" s="581" t="s">
        <v>70</v>
      </c>
      <c r="B623" s="582"/>
      <c r="C623" s="582"/>
      <c r="D623" s="583" t="s">
        <v>73</v>
      </c>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5"/>
      <c r="AC623" s="387"/>
      <c r="AD623" s="6" t="b">
        <v>0</v>
      </c>
      <c r="AF623" s="157" t="str">
        <f>IF(AD623=FALSE,"","x")</f>
        <v/>
      </c>
    </row>
    <row r="624" spans="1:46" ht="15" x14ac:dyDescent="0.2">
      <c r="A624" s="583" t="s">
        <v>93</v>
      </c>
      <c r="B624" s="584"/>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5"/>
    </row>
    <row r="625" spans="1:46" x14ac:dyDescent="0.2">
      <c r="A625" s="586"/>
      <c r="B625" s="587"/>
      <c r="C625" s="587"/>
      <c r="D625" s="587"/>
      <c r="E625" s="587"/>
      <c r="F625" s="587"/>
      <c r="G625" s="587"/>
      <c r="H625" s="587"/>
      <c r="I625" s="587"/>
      <c r="J625" s="587"/>
      <c r="K625" s="587"/>
      <c r="L625" s="587"/>
      <c r="M625" s="587"/>
      <c r="N625" s="587"/>
      <c r="O625" s="587"/>
      <c r="P625" s="587"/>
      <c r="Q625" s="587"/>
      <c r="R625" s="587"/>
      <c r="S625" s="587"/>
      <c r="T625" s="587"/>
      <c r="U625" s="587"/>
      <c r="V625" s="587"/>
      <c r="W625" s="587"/>
      <c r="X625" s="587"/>
      <c r="Y625" s="587"/>
      <c r="Z625" s="587"/>
      <c r="AA625" s="587"/>
      <c r="AB625" s="587"/>
      <c r="AC625" s="588"/>
      <c r="AT625" s="335">
        <f>A625</f>
        <v>0</v>
      </c>
    </row>
    <row r="626" spans="1:46" x14ac:dyDescent="0.2">
      <c r="A626" s="372"/>
      <c r="B626" s="372"/>
      <c r="C626" s="372"/>
      <c r="D626" s="372"/>
      <c r="E626" s="372"/>
      <c r="F626" s="372"/>
      <c r="G626" s="372"/>
      <c r="H626" s="372"/>
      <c r="I626" s="372"/>
      <c r="J626" s="372"/>
      <c r="K626" s="372"/>
      <c r="L626" s="372"/>
      <c r="M626" s="372"/>
      <c r="N626" s="372"/>
      <c r="O626" s="372"/>
      <c r="P626" s="372"/>
      <c r="Q626" s="372"/>
      <c r="R626" s="372"/>
      <c r="S626" s="372"/>
      <c r="T626" s="372"/>
      <c r="U626" s="372"/>
      <c r="V626" s="372"/>
      <c r="W626" s="372"/>
      <c r="X626" s="372"/>
      <c r="Y626" s="372"/>
      <c r="Z626" s="372"/>
      <c r="AA626" s="372"/>
      <c r="AB626" s="372"/>
      <c r="AC626" s="374"/>
    </row>
    <row r="627" spans="1:46" ht="39" customHeight="1" x14ac:dyDescent="0.2">
      <c r="A627" s="581" t="s">
        <v>71</v>
      </c>
      <c r="B627" s="582"/>
      <c r="C627" s="582"/>
      <c r="D627" s="583" t="s">
        <v>74</v>
      </c>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5"/>
      <c r="AC627" s="387"/>
      <c r="AD627" s="6" t="b">
        <v>0</v>
      </c>
      <c r="AF627" s="157" t="str">
        <f>IF(AD627=FALSE,"","x")</f>
        <v/>
      </c>
    </row>
    <row r="628" spans="1:46" ht="16.5" customHeight="1" x14ac:dyDescent="0.2">
      <c r="A628" s="583" t="s">
        <v>93</v>
      </c>
      <c r="B628" s="584"/>
      <c r="C628" s="584"/>
      <c r="D628" s="584"/>
      <c r="E628" s="584"/>
      <c r="F628" s="584"/>
      <c r="G628" s="584"/>
      <c r="H628" s="584"/>
      <c r="I628" s="584"/>
      <c r="J628" s="584"/>
      <c r="K628" s="584"/>
      <c r="L628" s="584"/>
      <c r="M628" s="584"/>
      <c r="N628" s="584"/>
      <c r="O628" s="584"/>
      <c r="P628" s="584"/>
      <c r="Q628" s="584"/>
      <c r="R628" s="584"/>
      <c r="S628" s="584"/>
      <c r="T628" s="584"/>
      <c r="U628" s="584"/>
      <c r="V628" s="584"/>
      <c r="W628" s="584"/>
      <c r="X628" s="584"/>
      <c r="Y628" s="584"/>
      <c r="Z628" s="584"/>
      <c r="AA628" s="584"/>
      <c r="AB628" s="584"/>
      <c r="AC628" s="585"/>
    </row>
    <row r="629" spans="1:46" x14ac:dyDescent="0.2">
      <c r="A629" s="586"/>
      <c r="B629" s="587"/>
      <c r="C629" s="587"/>
      <c r="D629" s="587"/>
      <c r="E629" s="587"/>
      <c r="F629" s="587"/>
      <c r="G629" s="587"/>
      <c r="H629" s="587"/>
      <c r="I629" s="587"/>
      <c r="J629" s="587"/>
      <c r="K629" s="587"/>
      <c r="L629" s="587"/>
      <c r="M629" s="587"/>
      <c r="N629" s="587"/>
      <c r="O629" s="587"/>
      <c r="P629" s="587"/>
      <c r="Q629" s="587"/>
      <c r="R629" s="587"/>
      <c r="S629" s="587"/>
      <c r="T629" s="587"/>
      <c r="U629" s="587"/>
      <c r="V629" s="587"/>
      <c r="W629" s="587"/>
      <c r="X629" s="587"/>
      <c r="Y629" s="587"/>
      <c r="Z629" s="587"/>
      <c r="AA629" s="587"/>
      <c r="AB629" s="587"/>
      <c r="AC629" s="588"/>
      <c r="AT629" s="335">
        <f>A629</f>
        <v>0</v>
      </c>
    </row>
    <row r="630" spans="1:46" x14ac:dyDescent="0.2">
      <c r="A630" s="388"/>
      <c r="B630" s="372"/>
      <c r="C630" s="372"/>
      <c r="D630" s="372"/>
      <c r="E630" s="372"/>
      <c r="F630" s="372"/>
      <c r="G630" s="372"/>
      <c r="H630" s="372"/>
      <c r="I630" s="372"/>
      <c r="J630" s="372"/>
      <c r="K630" s="372"/>
      <c r="L630" s="372"/>
      <c r="M630" s="372"/>
      <c r="N630" s="372"/>
      <c r="O630" s="372"/>
      <c r="P630" s="372"/>
      <c r="Q630" s="372"/>
      <c r="R630" s="372"/>
      <c r="S630" s="372"/>
      <c r="T630" s="372"/>
      <c r="U630" s="372"/>
      <c r="V630" s="372"/>
      <c r="W630" s="372"/>
      <c r="X630" s="372"/>
      <c r="Y630" s="372"/>
      <c r="Z630" s="372"/>
      <c r="AA630" s="372"/>
      <c r="AB630" s="372"/>
      <c r="AC630" s="374"/>
    </row>
    <row r="631" spans="1:46" ht="45" customHeight="1" x14ac:dyDescent="0.2">
      <c r="A631" s="581" t="s">
        <v>72</v>
      </c>
      <c r="B631" s="582"/>
      <c r="C631" s="582"/>
      <c r="D631" s="583" t="s">
        <v>360</v>
      </c>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5"/>
      <c r="AC631" s="387"/>
      <c r="AD631" s="6" t="b">
        <v>0</v>
      </c>
      <c r="AF631" s="157" t="str">
        <f>IF(AD631=FALSE,"","x")</f>
        <v/>
      </c>
    </row>
    <row r="632" spans="1:46" ht="15" x14ac:dyDescent="0.2">
      <c r="A632" s="500" t="s">
        <v>93</v>
      </c>
      <c r="B632" s="501"/>
      <c r="C632" s="501"/>
      <c r="D632" s="501"/>
      <c r="E632" s="501"/>
      <c r="F632" s="501"/>
      <c r="G632" s="501"/>
      <c r="H632" s="501"/>
      <c r="I632" s="501"/>
      <c r="J632" s="501"/>
      <c r="K632" s="501"/>
      <c r="L632" s="501"/>
      <c r="M632" s="501"/>
      <c r="N632" s="501"/>
      <c r="O632" s="501"/>
      <c r="P632" s="501"/>
      <c r="Q632" s="501"/>
      <c r="R632" s="501"/>
      <c r="S632" s="501"/>
      <c r="T632" s="501"/>
      <c r="U632" s="501"/>
      <c r="V632" s="501"/>
      <c r="W632" s="501"/>
      <c r="X632" s="501"/>
      <c r="Y632" s="501"/>
      <c r="Z632" s="501"/>
      <c r="AA632" s="501"/>
      <c r="AB632" s="501"/>
      <c r="AC632" s="502"/>
    </row>
    <row r="633" spans="1:46" ht="28.5" customHeight="1" x14ac:dyDescent="0.2">
      <c r="A633" s="455"/>
      <c r="B633" s="456"/>
      <c r="C633" s="456"/>
      <c r="D633" s="456"/>
      <c r="E633" s="456"/>
      <c r="F633" s="456"/>
      <c r="G633" s="456"/>
      <c r="H633" s="456"/>
      <c r="I633" s="456"/>
      <c r="J633" s="456"/>
      <c r="K633" s="456"/>
      <c r="L633" s="456"/>
      <c r="M633" s="456"/>
      <c r="N633" s="456"/>
      <c r="O633" s="456"/>
      <c r="P633" s="456"/>
      <c r="Q633" s="456"/>
      <c r="R633" s="456"/>
      <c r="S633" s="456"/>
      <c r="T633" s="456"/>
      <c r="U633" s="456"/>
      <c r="V633" s="456"/>
      <c r="W633" s="456"/>
      <c r="X633" s="456"/>
      <c r="Y633" s="456"/>
      <c r="Z633" s="456"/>
      <c r="AA633" s="456"/>
      <c r="AB633" s="456"/>
      <c r="AC633" s="457"/>
      <c r="AT633" s="335">
        <f>A633</f>
        <v>0</v>
      </c>
    </row>
    <row r="634" spans="1:46" x14ac:dyDescent="0.2">
      <c r="A634" s="209"/>
    </row>
    <row r="635" spans="1:46" ht="33.75" customHeight="1" x14ac:dyDescent="0.2">
      <c r="A635" s="581" t="s">
        <v>443</v>
      </c>
      <c r="B635" s="582"/>
      <c r="C635" s="582"/>
      <c r="D635" s="583" t="s">
        <v>119</v>
      </c>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5"/>
      <c r="AC635" s="387"/>
      <c r="AD635" s="6" t="b">
        <v>0</v>
      </c>
      <c r="AF635" s="157" t="str">
        <f>IF(AD635=FALSE,"","x")</f>
        <v/>
      </c>
    </row>
    <row r="636" spans="1:46" ht="15" x14ac:dyDescent="0.2">
      <c r="A636" s="583" t="s">
        <v>93</v>
      </c>
      <c r="B636" s="584"/>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5"/>
    </row>
    <row r="637" spans="1:46" ht="28.5" customHeight="1" x14ac:dyDescent="0.2">
      <c r="A637" s="586"/>
      <c r="B637" s="587"/>
      <c r="C637" s="587"/>
      <c r="D637" s="587"/>
      <c r="E637" s="587"/>
      <c r="F637" s="587"/>
      <c r="G637" s="587"/>
      <c r="H637" s="587"/>
      <c r="I637" s="587"/>
      <c r="J637" s="587"/>
      <c r="K637" s="587"/>
      <c r="L637" s="587"/>
      <c r="M637" s="587"/>
      <c r="N637" s="587"/>
      <c r="O637" s="587"/>
      <c r="P637" s="587"/>
      <c r="Q637" s="587"/>
      <c r="R637" s="587"/>
      <c r="S637" s="587"/>
      <c r="T637" s="587"/>
      <c r="U637" s="587"/>
      <c r="V637" s="587"/>
      <c r="W637" s="587"/>
      <c r="X637" s="587"/>
      <c r="Y637" s="587"/>
      <c r="Z637" s="587"/>
      <c r="AA637" s="587"/>
      <c r="AB637" s="587"/>
      <c r="AC637" s="588"/>
      <c r="AT637" s="335">
        <f>A637</f>
        <v>0</v>
      </c>
    </row>
    <row r="638" spans="1:46" x14ac:dyDescent="0.2">
      <c r="A638" s="389"/>
      <c r="B638" s="389"/>
      <c r="C638" s="389"/>
      <c r="D638" s="389"/>
      <c r="E638" s="389"/>
      <c r="F638" s="389"/>
      <c r="G638" s="389"/>
      <c r="H638" s="389"/>
      <c r="I638" s="389"/>
      <c r="J638" s="389"/>
      <c r="K638" s="389"/>
      <c r="L638" s="389"/>
      <c r="M638" s="389"/>
      <c r="N638" s="389"/>
      <c r="O638" s="389"/>
      <c r="P638" s="389"/>
      <c r="Q638" s="389"/>
      <c r="R638" s="389"/>
      <c r="S638" s="389"/>
      <c r="T638" s="389"/>
      <c r="U638" s="389"/>
      <c r="V638" s="389"/>
      <c r="W638" s="389"/>
      <c r="X638" s="389"/>
      <c r="Y638" s="389"/>
      <c r="Z638" s="389"/>
      <c r="AA638" s="389"/>
      <c r="AB638" s="389"/>
      <c r="AC638" s="389"/>
    </row>
    <row r="639" spans="1:46" ht="30" customHeight="1" x14ac:dyDescent="0.2">
      <c r="A639" s="581" t="s">
        <v>444</v>
      </c>
      <c r="B639" s="582"/>
      <c r="C639" s="601"/>
      <c r="D639" s="583" t="s">
        <v>234</v>
      </c>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5"/>
      <c r="AC639" s="387"/>
      <c r="AD639" s="6" t="b">
        <v>0</v>
      </c>
      <c r="AF639" s="157" t="str">
        <f>IF(AD639=FALSE,"","x")</f>
        <v/>
      </c>
    </row>
    <row r="640" spans="1:46" ht="15" x14ac:dyDescent="0.2">
      <c r="A640" s="500" t="s">
        <v>93</v>
      </c>
      <c r="B640" s="501"/>
      <c r="C640" s="501"/>
      <c r="D640" s="501"/>
      <c r="E640" s="501"/>
      <c r="F640" s="501"/>
      <c r="G640" s="501"/>
      <c r="H640" s="501"/>
      <c r="I640" s="501"/>
      <c r="J640" s="501"/>
      <c r="K640" s="501"/>
      <c r="L640" s="501"/>
      <c r="M640" s="501"/>
      <c r="N640" s="501"/>
      <c r="O640" s="501"/>
      <c r="P640" s="501"/>
      <c r="Q640" s="501"/>
      <c r="R640" s="501"/>
      <c r="S640" s="501"/>
      <c r="T640" s="501"/>
      <c r="U640" s="501"/>
      <c r="V640" s="501"/>
      <c r="W640" s="501"/>
      <c r="X640" s="501"/>
      <c r="Y640" s="501"/>
      <c r="Z640" s="501"/>
      <c r="AA640" s="501"/>
      <c r="AB640" s="501"/>
      <c r="AC640" s="502"/>
    </row>
    <row r="641" spans="1:46" ht="28.5" customHeight="1" x14ac:dyDescent="0.2">
      <c r="A641" s="455"/>
      <c r="B641" s="456"/>
      <c r="C641" s="456"/>
      <c r="D641" s="456"/>
      <c r="E641" s="456"/>
      <c r="F641" s="456"/>
      <c r="G641" s="456"/>
      <c r="H641" s="456"/>
      <c r="I641" s="456"/>
      <c r="J641" s="456"/>
      <c r="K641" s="456"/>
      <c r="L641" s="456"/>
      <c r="M641" s="456"/>
      <c r="N641" s="456"/>
      <c r="O641" s="456"/>
      <c r="P641" s="456"/>
      <c r="Q641" s="456"/>
      <c r="R641" s="456"/>
      <c r="S641" s="456"/>
      <c r="T641" s="456"/>
      <c r="U641" s="456"/>
      <c r="V641" s="456"/>
      <c r="W641" s="456"/>
      <c r="X641" s="456"/>
      <c r="Y641" s="456"/>
      <c r="Z641" s="456"/>
      <c r="AA641" s="456"/>
      <c r="AB641" s="456"/>
      <c r="AC641" s="457"/>
      <c r="AT641" s="335">
        <f>A641</f>
        <v>0</v>
      </c>
    </row>
    <row r="644" spans="1:46" ht="51.75" customHeight="1" x14ac:dyDescent="0.2">
      <c r="A644" s="634" t="s">
        <v>0</v>
      </c>
      <c r="B644" s="635"/>
      <c r="C644" s="635"/>
      <c r="D644" s="636" t="s">
        <v>325</v>
      </c>
      <c r="E644" s="636"/>
      <c r="F644" s="636"/>
      <c r="G644" s="636"/>
      <c r="H644" s="636"/>
      <c r="I644" s="636"/>
      <c r="J644" s="636"/>
      <c r="K644" s="636"/>
      <c r="L644" s="636"/>
      <c r="M644" s="636"/>
      <c r="N644" s="636"/>
      <c r="O644" s="636"/>
      <c r="P644" s="636"/>
      <c r="Q644" s="636"/>
      <c r="R644" s="636"/>
      <c r="S644" s="636"/>
      <c r="T644" s="636"/>
      <c r="U644" s="636"/>
      <c r="V644" s="636"/>
      <c r="W644" s="636"/>
      <c r="X644" s="636"/>
      <c r="Y644" s="636"/>
      <c r="Z644" s="636"/>
      <c r="AA644" s="636"/>
      <c r="AB644" s="636"/>
      <c r="AC644" s="637"/>
    </row>
  </sheetData>
  <sheetProtection algorithmName="SHA-512" hashValue="+LbMK64C+WrHm1Ve5W/434xyjIoRpuMqQAMHpqUkahr1xL7kyH+G9L7NdyWQ1BIEKL0jCEDgT5fu2HTzavd6/A==" saltValue="5psDsQVs+A6o/8E7OxoQ4g==" spinCount="100000" sheet="1" objects="1" scenarios="1" formatRows="0"/>
  <mergeCells count="444">
    <mergeCell ref="B104:AB104"/>
    <mergeCell ref="BK86:CK86"/>
    <mergeCell ref="B88:AB88"/>
    <mergeCell ref="B89:AB89"/>
    <mergeCell ref="B90:AB90"/>
    <mergeCell ref="B91:AB91"/>
    <mergeCell ref="B92:AB92"/>
    <mergeCell ref="B93:AB93"/>
    <mergeCell ref="B94:AB94"/>
    <mergeCell ref="B95:AB95"/>
    <mergeCell ref="D552:AC552"/>
    <mergeCell ref="A552:C553"/>
    <mergeCell ref="D580:AC580"/>
    <mergeCell ref="A580:C580"/>
    <mergeCell ref="J490:R490"/>
    <mergeCell ref="T490:AB490"/>
    <mergeCell ref="A486:AC486"/>
    <mergeCell ref="Z538:AC538"/>
    <mergeCell ref="A544:AC544"/>
    <mergeCell ref="B535:J535"/>
    <mergeCell ref="A523:X523"/>
    <mergeCell ref="D553:AC553"/>
    <mergeCell ref="A531:AC531"/>
    <mergeCell ref="A514:B514"/>
    <mergeCell ref="C514:AC514"/>
    <mergeCell ref="C528:AC528"/>
    <mergeCell ref="A528:B528"/>
    <mergeCell ref="A543:AC543"/>
    <mergeCell ref="A500:AC500"/>
    <mergeCell ref="A493:AC493"/>
    <mergeCell ref="Y501:AB501"/>
    <mergeCell ref="D572:AB572"/>
    <mergeCell ref="B538:Y538"/>
    <mergeCell ref="B537:J537"/>
    <mergeCell ref="A313:C315"/>
    <mergeCell ref="A484:X484"/>
    <mergeCell ref="Y484:AB484"/>
    <mergeCell ref="A483:AC483"/>
    <mergeCell ref="C547:AC547"/>
    <mergeCell ref="A547:B547"/>
    <mergeCell ref="C506:X506"/>
    <mergeCell ref="C507:X507"/>
    <mergeCell ref="Z539:AC542"/>
    <mergeCell ref="B540:J540"/>
    <mergeCell ref="N540:Y540"/>
    <mergeCell ref="B541:J541"/>
    <mergeCell ref="N541:Y541"/>
    <mergeCell ref="A520:X520"/>
    <mergeCell ref="A521:X521"/>
    <mergeCell ref="Y521:AB521"/>
    <mergeCell ref="Y522:AB522"/>
    <mergeCell ref="Y523:AB523"/>
    <mergeCell ref="A519:AC519"/>
    <mergeCell ref="A533:AC533"/>
    <mergeCell ref="A465:AC465"/>
    <mergeCell ref="A466:AC466"/>
    <mergeCell ref="A476:AC476"/>
    <mergeCell ref="A366:AC366"/>
    <mergeCell ref="D183:AC183"/>
    <mergeCell ref="D184:AC184"/>
    <mergeCell ref="Y335:AB335"/>
    <mergeCell ref="C387:AC387"/>
    <mergeCell ref="C415:AC415"/>
    <mergeCell ref="A415:B415"/>
    <mergeCell ref="C450:AC450"/>
    <mergeCell ref="A450:B450"/>
    <mergeCell ref="Y408:AB408"/>
    <mergeCell ref="Y422:AB422"/>
    <mergeCell ref="A409:X409"/>
    <mergeCell ref="A412:AC412"/>
    <mergeCell ref="Y410:AB410"/>
    <mergeCell ref="A410:X410"/>
    <mergeCell ref="A420:AC420"/>
    <mergeCell ref="A423:X423"/>
    <mergeCell ref="A425:AC425"/>
    <mergeCell ref="A426:AC426"/>
    <mergeCell ref="A430:Q430"/>
    <mergeCell ref="A395:X395"/>
    <mergeCell ref="Y395:AB395"/>
    <mergeCell ref="Y396:AB396"/>
    <mergeCell ref="Y399:AB399"/>
    <mergeCell ref="D315:AC315"/>
    <mergeCell ref="A31:AC31"/>
    <mergeCell ref="T41:AC41"/>
    <mergeCell ref="J41:R41"/>
    <mergeCell ref="A41:H41"/>
    <mergeCell ref="B87:AB87"/>
    <mergeCell ref="Y46:AB46"/>
    <mergeCell ref="A46:W46"/>
    <mergeCell ref="A76:AC76"/>
    <mergeCell ref="A75:AC75"/>
    <mergeCell ref="A79:AC79"/>
    <mergeCell ref="B86:AB86"/>
    <mergeCell ref="B85:AB85"/>
    <mergeCell ref="A40:AC40"/>
    <mergeCell ref="A45:AC45"/>
    <mergeCell ref="A52:AC52"/>
    <mergeCell ref="B83:AB83"/>
    <mergeCell ref="A78:AC78"/>
    <mergeCell ref="Z53:AA53"/>
    <mergeCell ref="A74:AC74"/>
    <mergeCell ref="AE7:AQ7"/>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A29:AC29"/>
    <mergeCell ref="A22:AC22"/>
    <mergeCell ref="A23:AC23"/>
    <mergeCell ref="A24:AC24"/>
    <mergeCell ref="A25:AC25"/>
    <mergeCell ref="H121:AC121"/>
    <mergeCell ref="H120:AC120"/>
    <mergeCell ref="A121:G121"/>
    <mergeCell ref="Y462:AB462"/>
    <mergeCell ref="A453:AC453"/>
    <mergeCell ref="C375:AC375"/>
    <mergeCell ref="A375:B375"/>
    <mergeCell ref="A387:B387"/>
    <mergeCell ref="AB53:AC53"/>
    <mergeCell ref="A81:AC81"/>
    <mergeCell ref="A461:X461"/>
    <mergeCell ref="A445:X445"/>
    <mergeCell ref="Y460:AB460"/>
    <mergeCell ref="A460:X460"/>
    <mergeCell ref="A443:X443"/>
    <mergeCell ref="Y434:AB434"/>
    <mergeCell ref="A324:X324"/>
    <mergeCell ref="Y325:AB325"/>
    <mergeCell ref="A347:AC347"/>
    <mergeCell ref="A644:C644"/>
    <mergeCell ref="A511:AC511"/>
    <mergeCell ref="A561:AB561"/>
    <mergeCell ref="A565:AC565"/>
    <mergeCell ref="A566:AC566"/>
    <mergeCell ref="A569:AC569"/>
    <mergeCell ref="A570:AC570"/>
    <mergeCell ref="A577:AC577"/>
    <mergeCell ref="A578:AC578"/>
    <mergeCell ref="A568:C568"/>
    <mergeCell ref="A572:C572"/>
    <mergeCell ref="D568:AB568"/>
    <mergeCell ref="A576:C576"/>
    <mergeCell ref="A558:AC558"/>
    <mergeCell ref="A560:AB560"/>
    <mergeCell ref="D644:AC644"/>
    <mergeCell ref="D576:AB576"/>
    <mergeCell ref="A534:Y534"/>
    <mergeCell ref="A539:Y539"/>
    <mergeCell ref="B542:J542"/>
    <mergeCell ref="A582:C582"/>
    <mergeCell ref="D582:AB582"/>
    <mergeCell ref="A583:AC583"/>
    <mergeCell ref="A584:AC584"/>
    <mergeCell ref="A438:AC438"/>
    <mergeCell ref="A444:X444"/>
    <mergeCell ref="A488:I488"/>
    <mergeCell ref="A489:I489"/>
    <mergeCell ref="A490:I490"/>
    <mergeCell ref="J487:S487"/>
    <mergeCell ref="T487:AC487"/>
    <mergeCell ref="J488:R488"/>
    <mergeCell ref="T488:AB488"/>
    <mergeCell ref="J489:R489"/>
    <mergeCell ref="T489:AB489"/>
    <mergeCell ref="A473:X473"/>
    <mergeCell ref="A472:X472"/>
    <mergeCell ref="Y471:AB471"/>
    <mergeCell ref="Y472:AB472"/>
    <mergeCell ref="A448:AC448"/>
    <mergeCell ref="Y445:AB445"/>
    <mergeCell ref="A441:Q441"/>
    <mergeCell ref="Y443:AB443"/>
    <mergeCell ref="Y444:AB444"/>
    <mergeCell ref="A478:B478"/>
    <mergeCell ref="Y463:AB463"/>
    <mergeCell ref="A482:AC482"/>
    <mergeCell ref="A458:I458"/>
    <mergeCell ref="A641:AC641"/>
    <mergeCell ref="A632:AC632"/>
    <mergeCell ref="A633:AC633"/>
    <mergeCell ref="D623:AB623"/>
    <mergeCell ref="D627:AB627"/>
    <mergeCell ref="A408:X408"/>
    <mergeCell ref="A373:AC373"/>
    <mergeCell ref="A407:X407"/>
    <mergeCell ref="A384:AC384"/>
    <mergeCell ref="A402:AC402"/>
    <mergeCell ref="A403:AC403"/>
    <mergeCell ref="Y382:AB382"/>
    <mergeCell ref="A406:AC406"/>
    <mergeCell ref="Y400:AB400"/>
    <mergeCell ref="A463:X463"/>
    <mergeCell ref="A429:AC429"/>
    <mergeCell ref="A457:AC457"/>
    <mergeCell ref="D563:AC563"/>
    <mergeCell ref="A563:C563"/>
    <mergeCell ref="A545:AC545"/>
    <mergeCell ref="Y461:AB461"/>
    <mergeCell ref="A462:X462"/>
    <mergeCell ref="A475:AC475"/>
    <mergeCell ref="A433:X433"/>
    <mergeCell ref="A640:AC640"/>
    <mergeCell ref="A639:C639"/>
    <mergeCell ref="D639:AB639"/>
    <mergeCell ref="A635:C635"/>
    <mergeCell ref="A591:AC591"/>
    <mergeCell ref="A619:C619"/>
    <mergeCell ref="A350:Y350"/>
    <mergeCell ref="A308:AC308"/>
    <mergeCell ref="Z348:AC348"/>
    <mergeCell ref="Z349:AC349"/>
    <mergeCell ref="Z350:AC350"/>
    <mergeCell ref="A348:Y348"/>
    <mergeCell ref="A309:AC309"/>
    <mergeCell ref="Y334:AB334"/>
    <mergeCell ref="A311:AC311"/>
    <mergeCell ref="A326:X326"/>
    <mergeCell ref="A339:AC339"/>
    <mergeCell ref="A332:AC332"/>
    <mergeCell ref="A335:X335"/>
    <mergeCell ref="A334:X334"/>
    <mergeCell ref="A587:AC587"/>
    <mergeCell ref="D590:AB590"/>
    <mergeCell ref="A602:C602"/>
    <mergeCell ref="D602:AC602"/>
    <mergeCell ref="A592:AC592"/>
    <mergeCell ref="A586:C586"/>
    <mergeCell ref="N542:Y542"/>
    <mergeCell ref="A604:AC604"/>
    <mergeCell ref="A605:AC605"/>
    <mergeCell ref="A588:AC588"/>
    <mergeCell ref="A629:AC629"/>
    <mergeCell ref="A620:AC620"/>
    <mergeCell ref="A612:AC612"/>
    <mergeCell ref="A613:AC613"/>
    <mergeCell ref="A609:AC609"/>
    <mergeCell ref="A595:AC595"/>
    <mergeCell ref="A597:AC597"/>
    <mergeCell ref="A599:AB599"/>
    <mergeCell ref="A600:AB600"/>
    <mergeCell ref="A615:C615"/>
    <mergeCell ref="A611:C611"/>
    <mergeCell ref="A607:C607"/>
    <mergeCell ref="D607:AB607"/>
    <mergeCell ref="D611:AB611"/>
    <mergeCell ref="D615:AB615"/>
    <mergeCell ref="A608:AC608"/>
    <mergeCell ref="A616:AC616"/>
    <mergeCell ref="A590:C590"/>
    <mergeCell ref="A631:C631"/>
    <mergeCell ref="D631:AB631"/>
    <mergeCell ref="A627:C627"/>
    <mergeCell ref="A623:C623"/>
    <mergeCell ref="A636:AC636"/>
    <mergeCell ref="A637:AC637"/>
    <mergeCell ref="A617:AC617"/>
    <mergeCell ref="A625:AC625"/>
    <mergeCell ref="A628:AC628"/>
    <mergeCell ref="D635:AB635"/>
    <mergeCell ref="A621:AC621"/>
    <mergeCell ref="A624:AC624"/>
    <mergeCell ref="D619:AB619"/>
    <mergeCell ref="D586:AB586"/>
    <mergeCell ref="A124:Z124"/>
    <mergeCell ref="AA123:AC123"/>
    <mergeCell ref="AA124:AC124"/>
    <mergeCell ref="A126:AC126"/>
    <mergeCell ref="A127:AC127"/>
    <mergeCell ref="A129:AC129"/>
    <mergeCell ref="A329:AC329"/>
    <mergeCell ref="Y326:AB326"/>
    <mergeCell ref="A325:X325"/>
    <mergeCell ref="A556:AC556"/>
    <mergeCell ref="A380:AC380"/>
    <mergeCell ref="C504:X504"/>
    <mergeCell ref="A432:X432"/>
    <mergeCell ref="AA356:AC356"/>
    <mergeCell ref="A573:AC573"/>
    <mergeCell ref="A574:AC574"/>
    <mergeCell ref="Y432:AB432"/>
    <mergeCell ref="Y407:AB407"/>
    <mergeCell ref="C342:AC342"/>
    <mergeCell ref="Y324:AB324"/>
    <mergeCell ref="A367:X367"/>
    <mergeCell ref="A337:X337"/>
    <mergeCell ref="A336:X336"/>
    <mergeCell ref="A328:AC328"/>
    <mergeCell ref="Y337:AB337"/>
    <mergeCell ref="A352:Z352"/>
    <mergeCell ref="AA352:AC352"/>
    <mergeCell ref="A353:Z353"/>
    <mergeCell ref="A317:AC317"/>
    <mergeCell ref="A323:X323"/>
    <mergeCell ref="A321:AC321"/>
    <mergeCell ref="Y336:AB336"/>
    <mergeCell ref="Y323:AB323"/>
    <mergeCell ref="C495:AC495"/>
    <mergeCell ref="A495:B495"/>
    <mergeCell ref="A550:AC550"/>
    <mergeCell ref="C505:X505"/>
    <mergeCell ref="A492:AC492"/>
    <mergeCell ref="Y473:AB473"/>
    <mergeCell ref="A399:X399"/>
    <mergeCell ref="A400:X400"/>
    <mergeCell ref="A471:X471"/>
    <mergeCell ref="C509:X509"/>
    <mergeCell ref="Y502:AB502"/>
    <mergeCell ref="A502:X502"/>
    <mergeCell ref="A522:X522"/>
    <mergeCell ref="A525:AC525"/>
    <mergeCell ref="A512:AC512"/>
    <mergeCell ref="N536:Y536"/>
    <mergeCell ref="N535:Y535"/>
    <mergeCell ref="N537:Y537"/>
    <mergeCell ref="Z534:AC537"/>
    <mergeCell ref="B517:AC517"/>
    <mergeCell ref="Y520:AB520"/>
    <mergeCell ref="A526:AC526"/>
    <mergeCell ref="B536:J536"/>
    <mergeCell ref="A501:X501"/>
    <mergeCell ref="AK536:AK537"/>
    <mergeCell ref="A182:C184"/>
    <mergeCell ref="D182:AC182"/>
    <mergeCell ref="AA353:AC353"/>
    <mergeCell ref="A354:Z354"/>
    <mergeCell ref="AA354:AC354"/>
    <mergeCell ref="A340:AC340"/>
    <mergeCell ref="C361:AC361"/>
    <mergeCell ref="A361:B361"/>
    <mergeCell ref="A359:AC359"/>
    <mergeCell ref="A349:Y349"/>
    <mergeCell ref="A355:Z355"/>
    <mergeCell ref="AA355:AC355"/>
    <mergeCell ref="A342:B342"/>
    <mergeCell ref="A358:AC358"/>
    <mergeCell ref="Y367:AB367"/>
    <mergeCell ref="A369:X369"/>
    <mergeCell ref="A368:X368"/>
    <mergeCell ref="A356:Z356"/>
    <mergeCell ref="Y433:AB433"/>
    <mergeCell ref="A447:AC447"/>
    <mergeCell ref="D313:AC314"/>
    <mergeCell ref="C508:Y508"/>
    <mergeCell ref="C478:AC478"/>
    <mergeCell ref="A381:X381"/>
    <mergeCell ref="Y368:AB368"/>
    <mergeCell ref="A370:X370"/>
    <mergeCell ref="Y369:AB369"/>
    <mergeCell ref="Y370:AB370"/>
    <mergeCell ref="Y423:AB423"/>
    <mergeCell ref="A422:X422"/>
    <mergeCell ref="A437:AC437"/>
    <mergeCell ref="A392:AC392"/>
    <mergeCell ref="A385:AC385"/>
    <mergeCell ref="A413:AC413"/>
    <mergeCell ref="A372:AC372"/>
    <mergeCell ref="Y409:AB409"/>
    <mergeCell ref="A396:X396"/>
    <mergeCell ref="A434:X434"/>
    <mergeCell ref="Y381:AB381"/>
    <mergeCell ref="A394:AB394"/>
    <mergeCell ref="A398:AB398"/>
    <mergeCell ref="A382:X382"/>
    <mergeCell ref="A435:X435"/>
    <mergeCell ref="Y435:AB435"/>
    <mergeCell ref="A469:G469"/>
    <mergeCell ref="AA111:AC111"/>
    <mergeCell ref="A112:Z112"/>
    <mergeCell ref="AA112:AC112"/>
    <mergeCell ref="A114:AC114"/>
    <mergeCell ref="A117:AC117"/>
    <mergeCell ref="A118:G118"/>
    <mergeCell ref="H118:AC118"/>
    <mergeCell ref="A135:AC135"/>
    <mergeCell ref="A137:AC137"/>
    <mergeCell ref="A138:G138"/>
    <mergeCell ref="H138:AC138"/>
    <mergeCell ref="A146:AC146"/>
    <mergeCell ref="A147:AC147"/>
    <mergeCell ref="A149:AC149"/>
    <mergeCell ref="A140:AC140"/>
    <mergeCell ref="A139:AC139"/>
    <mergeCell ref="AA142:AC142"/>
    <mergeCell ref="A143:Z143"/>
    <mergeCell ref="AA143:AC143"/>
    <mergeCell ref="A145:AC145"/>
    <mergeCell ref="A150:G150"/>
    <mergeCell ref="H150:AC150"/>
    <mergeCell ref="A151:G151"/>
    <mergeCell ref="AF45:AH45"/>
    <mergeCell ref="A120:G120"/>
    <mergeCell ref="H119:AC119"/>
    <mergeCell ref="H130:AC130"/>
    <mergeCell ref="A131:G131"/>
    <mergeCell ref="H131:AC131"/>
    <mergeCell ref="A134:AC134"/>
    <mergeCell ref="A130:G130"/>
    <mergeCell ref="B84:AB84"/>
    <mergeCell ref="B105:AB105"/>
    <mergeCell ref="B106:AB106"/>
    <mergeCell ref="B107:AB107"/>
    <mergeCell ref="B108:AB108"/>
    <mergeCell ref="B109:AB109"/>
    <mergeCell ref="B96:AB96"/>
    <mergeCell ref="B97:AB97"/>
    <mergeCell ref="A115:AC115"/>
    <mergeCell ref="A119:G119"/>
    <mergeCell ref="B98:AB98"/>
    <mergeCell ref="B99:AB99"/>
    <mergeCell ref="B100:AB100"/>
    <mergeCell ref="B101:AB101"/>
    <mergeCell ref="B102:AB102"/>
    <mergeCell ref="B103:AB103"/>
    <mergeCell ref="A173:AC173"/>
    <mergeCell ref="A174:G174"/>
    <mergeCell ref="H174:AC174"/>
    <mergeCell ref="A161:AC161"/>
    <mergeCell ref="A162:G162"/>
    <mergeCell ref="H162:AC162"/>
    <mergeCell ref="A163:G163"/>
    <mergeCell ref="H163:AC163"/>
    <mergeCell ref="H151:AC151"/>
    <mergeCell ref="A154:AC154"/>
    <mergeCell ref="A158:AC158"/>
    <mergeCell ref="A159:AC159"/>
    <mergeCell ref="AA155:AC155"/>
    <mergeCell ref="A156:Z156"/>
    <mergeCell ref="AA156:AC156"/>
    <mergeCell ref="A171:AC171"/>
    <mergeCell ref="A166:AC166"/>
    <mergeCell ref="A167:B167"/>
    <mergeCell ref="A168:B168"/>
    <mergeCell ref="A170:AC170"/>
  </mergeCells>
  <conditionalFormatting sqref="A563:AC563">
    <cfRule type="expression" dxfId="62" priority="58">
      <formula>$AD$560=2</formula>
    </cfRule>
    <cfRule type="expression" dxfId="61" priority="59">
      <formula>"$AD$581=2"</formula>
    </cfRule>
  </conditionalFormatting>
  <conditionalFormatting sqref="A602:AC602">
    <cfRule type="expression" dxfId="60" priority="57">
      <formula>$AD$599=2</formula>
    </cfRule>
  </conditionalFormatting>
  <conditionalFormatting sqref="A543:AC543">
    <cfRule type="cellIs" dxfId="59" priority="36" operator="notEqual">
      <formula>""</formula>
    </cfRule>
  </conditionalFormatting>
  <conditionalFormatting sqref="A182 D182:AC182">
    <cfRule type="expression" dxfId="58" priority="34">
      <formula>$AD$612=2</formula>
    </cfRule>
    <cfRule type="expression" dxfId="57" priority="35">
      <formula>"$AD$581=2"</formula>
    </cfRule>
  </conditionalFormatting>
  <conditionalFormatting sqref="D184">
    <cfRule type="expression" dxfId="56" priority="30">
      <formula>$AD$436=2</formula>
    </cfRule>
    <cfRule type="expression" dxfId="55" priority="31">
      <formula>"$AD$581=2"</formula>
    </cfRule>
  </conditionalFormatting>
  <conditionalFormatting sqref="D183:AC183">
    <cfRule type="expression" dxfId="54" priority="28">
      <formula>$AD$613=2</formula>
    </cfRule>
    <cfRule type="expression" dxfId="53" priority="29">
      <formula>"$AD$581=2"</formula>
    </cfRule>
  </conditionalFormatting>
  <conditionalFormatting sqref="A580:C580">
    <cfRule type="expression" dxfId="52" priority="26">
      <formula>$AD$560=2</formula>
    </cfRule>
    <cfRule type="expression" dxfId="51" priority="27">
      <formula>"$AD$581=2"</formula>
    </cfRule>
  </conditionalFormatting>
  <conditionalFormatting sqref="AB57:AC57">
    <cfRule type="expression" dxfId="50" priority="24">
      <formula>$AG$57&lt;&gt;""</formula>
    </cfRule>
  </conditionalFormatting>
  <conditionalFormatting sqref="AB55:AC55">
    <cfRule type="expression" dxfId="49" priority="23">
      <formula>$AG$55&lt;&gt;""</formula>
    </cfRule>
  </conditionalFormatting>
  <conditionalFormatting sqref="AB56:AC56">
    <cfRule type="expression" dxfId="48" priority="22">
      <formula>$AG$56&lt;&gt;""</formula>
    </cfRule>
  </conditionalFormatting>
  <conditionalFormatting sqref="AB58:AC58">
    <cfRule type="expression" dxfId="47" priority="21">
      <formula>$AG$58&lt;&gt;""</formula>
    </cfRule>
  </conditionalFormatting>
  <conditionalFormatting sqref="AB59:AC59">
    <cfRule type="expression" dxfId="46" priority="20">
      <formula>$AG$59&lt;&gt;""</formula>
    </cfRule>
  </conditionalFormatting>
  <conditionalFormatting sqref="AB60:AC60">
    <cfRule type="expression" dxfId="45" priority="19">
      <formula>$AG$60&lt;&gt;""</formula>
    </cfRule>
  </conditionalFormatting>
  <conditionalFormatting sqref="AB61:AC61">
    <cfRule type="expression" dxfId="44" priority="18">
      <formula>$AG$61&lt;&gt;""</formula>
    </cfRule>
  </conditionalFormatting>
  <conditionalFormatting sqref="AB62:AC62">
    <cfRule type="expression" dxfId="43" priority="17">
      <formula>$AG$62&lt;&gt;""</formula>
    </cfRule>
  </conditionalFormatting>
  <conditionalFormatting sqref="AB63:AC63">
    <cfRule type="expression" dxfId="42" priority="16">
      <formula>$AG$63&lt;&gt;""</formula>
    </cfRule>
  </conditionalFormatting>
  <conditionalFormatting sqref="AB64:AC64">
    <cfRule type="expression" dxfId="41" priority="14">
      <formula>$AG$50</formula>
    </cfRule>
    <cfRule type="expression" dxfId="40" priority="15">
      <formula>$AG$64&lt;&gt;""</formula>
    </cfRule>
  </conditionalFormatting>
  <conditionalFormatting sqref="AB65:AC65">
    <cfRule type="expression" dxfId="39" priority="13">
      <formula>$AG$65&lt;&gt;""</formula>
    </cfRule>
  </conditionalFormatting>
  <conditionalFormatting sqref="AB68:AC68">
    <cfRule type="expression" dxfId="38" priority="10">
      <formula>$AG$68&lt;&gt;""</formula>
    </cfRule>
  </conditionalFormatting>
  <conditionalFormatting sqref="AB69:AC69">
    <cfRule type="expression" dxfId="37" priority="9">
      <formula>$AG$69&lt;&gt;""</formula>
    </cfRule>
  </conditionalFormatting>
  <conditionalFormatting sqref="AB70:AC70">
    <cfRule type="expression" dxfId="36" priority="8">
      <formula>$AG$70&lt;&gt;""</formula>
    </cfRule>
  </conditionalFormatting>
  <conditionalFormatting sqref="AB71:AC71">
    <cfRule type="expression" dxfId="35" priority="7">
      <formula>$AG$71&lt;&gt;""</formula>
    </cfRule>
  </conditionalFormatting>
  <conditionalFormatting sqref="AB72:AC72">
    <cfRule type="expression" dxfId="34" priority="6">
      <formula>$AG$72&lt;&gt;""</formula>
    </cfRule>
  </conditionalFormatting>
  <conditionalFormatting sqref="AB73:AC73">
    <cfRule type="expression" dxfId="33" priority="5">
      <formula>$AG$73&lt;&gt;""</formula>
    </cfRule>
  </conditionalFormatting>
  <conditionalFormatting sqref="AB67:AC67">
    <cfRule type="expression" dxfId="32" priority="4">
      <formula>$AG$67&lt;&gt;""</formula>
    </cfRule>
  </conditionalFormatting>
  <conditionalFormatting sqref="AB66:AC66">
    <cfRule type="expression" dxfId="31" priority="3">
      <formula>$AG$66&lt;&gt;""</formula>
    </cfRule>
  </conditionalFormatting>
  <conditionalFormatting sqref="A74">
    <cfRule type="expression" dxfId="30" priority="2">
      <formula>$AH$54&lt;&gt;""</formula>
    </cfRule>
  </conditionalFormatting>
  <conditionalFormatting sqref="AB54:AC54">
    <cfRule type="expression" dxfId="29" priority="1">
      <formula>$AG$54&lt;&gt;""</formula>
    </cfRule>
  </conditionalFormatting>
  <hyperlinks>
    <hyperlink ref="C505" r:id="rId1" display="http://www.emas.de/"/>
    <hyperlink ref="A79:AC79" r:id="rId2" display="https://2021-27.efre-bw.de/wp-content/uploads/5422_MinBw_Innovationsstrategie_2020_WEB.pdf"/>
    <hyperlink ref="A29:AC29" r:id="rId3" display="http://www.efre-bw.de/wp-content/uploads/2015/03/EFRE_-_Operationelles_Programm_BW_2014-2020.pdf"/>
    <hyperlink ref="D183:AC183" r:id="rId4" display="Bitte beachten Sie bei der Durchführung von Informations- und Kommunikationsmaßnahmen (wie zu Informationen über Ihr Projekt auf Ihrer Webseite, zu Pressemitteilungen und -artikeln, Flyern/Broschüren/Publikationen, Werbeartikeln, Ausstellungen, Informatio"/>
    <hyperlink ref="C342:AC342" location="'Ergänzende Informationen'!A24" display="Ergänzende Informationen zu 1. Schutzgut Wasser"/>
    <hyperlink ref="C361:AC361" location="'Ergänzende Informationen'!A26" display="'Ergänzende Informationen'!A26"/>
    <hyperlink ref="C375:AC375" location="'Ergänzende Informationen'!A30" display="Ergänzende Informationen zu 3. Schutzgut Luft"/>
    <hyperlink ref="C387:AC387" location="'Ergänzende Informationen'!A32" display="Ergänzende Informationen zu 4. Biologische Vielfalt, Fauna und Flora"/>
    <hyperlink ref="C415:AC415" location="'Ergänzende Informationen'!A34" display="Ergänzende Informationen zu 5. Energieerzeugung und Energieverbrauch"/>
    <hyperlink ref="C450:AC450" location="'Ergänzende Informationen'!A36" display="Ergänzende Informationen zu 6. Materialeinsatz"/>
    <hyperlink ref="C478:AC478" location="'Ergänzende Informationen'!A40" display="Ergänzende Informationen zu 7. Veränderungen des Transportaufkommens und der Transportarten"/>
    <hyperlink ref="C495:AC495" location="'Ergänzende Informationen'!A45" display="Ergänzende Informationen zu 8. Aufbau und Weitergabe umweltrelevanten Wissens"/>
    <hyperlink ref="C514:AC514" location="'Ergänzende Informationen'!A46" display="Ergänzende Informationen zu 9. Umweltfreundliche Beschaffung"/>
    <hyperlink ref="C528:AC528" location="'Ergänzende Informationen'!A49" display="Ergänzende Informationen zu 10. Umweltwirkungen von angestoßenen Investitionen und von angestoßenem Konsum"/>
    <hyperlink ref="C547:AC547" location="'Ergänzende Informationen'!A52" display="Ergänzende Informationen zu 11. Indirekte Wirkungen auf Schutzgüter"/>
    <hyperlink ref="D315:AC315" location="'Formular geplante Zielbeiträge'!A13" display="Weitere Erläuterungen zur Bearbeitung der Fragen zum Querschnittsziel Nachhaltige Entwicklung "/>
    <hyperlink ref="D552:AC552" r:id="rId5" display="Gemäß der Charta der Grundrechte der Europäischen Union "/>
    <hyperlink ref="D580:AC580" location="'Ergänzende Informationen'!A57" display="'Ergänzende Informationen'!A57"/>
    <hyperlink ref="A78:AC78" r:id="rId6" display="http://www.efre-bw.de/wp-content/uploads/2015/03/EFRE_-_Operationelles_Programm_BW_2014-2020.pdf"/>
  </hyperlinks>
  <pageMargins left="0.31496062992125984" right="0.31496062992125984" top="0.19685039370078741" bottom="0.39370078740157483" header="0" footer="0.19685039370078741"/>
  <pageSetup paperSize="9" scale="97" fitToHeight="0" orientation="portrait" r:id="rId7"/>
  <headerFooter differentFirst="1">
    <oddFooter>&amp;C&amp;P</oddFooter>
    <firstFooter>&amp;LFormularstand: 08.03.2021&amp;C&amp;P</firstFooter>
  </headerFooter>
  <rowBreaks count="17" manualBreakCount="17">
    <brk id="32" max="28" man="1"/>
    <brk id="79" max="28" man="1"/>
    <brk id="154" max="28" man="1"/>
    <brk id="305" max="28" man="1"/>
    <brk id="315" max="28" man="1"/>
    <brk id="343" max="28" man="1"/>
    <brk id="362" max="28" man="1"/>
    <brk id="388" max="28" man="1"/>
    <brk id="416" max="28" man="1"/>
    <brk id="451" max="28" man="1"/>
    <brk id="479" max="28" man="1"/>
    <brk id="496" max="28" man="1"/>
    <brk id="515" max="28" man="1"/>
    <brk id="529" max="28" man="1"/>
    <brk id="548" max="28" man="1"/>
    <brk id="554" max="28" man="1"/>
    <brk id="617" max="28" man="1"/>
  </rowBreaks>
  <colBreaks count="1" manualBreakCount="1">
    <brk id="37" max="1048575" man="1"/>
  </colBreaks>
  <ignoredErrors>
    <ignoredError sqref="A60:A66 A54:A59 AA354"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1333" r:id="rId10" name="Option Button 309">
              <controlPr defaultSize="0" autoFill="0" autoLine="0" autoPict="0">
                <anchor moveWithCells="1">
                  <from>
                    <xdr:col>28</xdr:col>
                    <xdr:colOff>0</xdr:colOff>
                    <xdr:row>322</xdr:row>
                    <xdr:rowOff>9525</xdr:rowOff>
                  </from>
                  <to>
                    <xdr:col>46</xdr:col>
                    <xdr:colOff>9525</xdr:colOff>
                    <xdr:row>323</xdr:row>
                    <xdr:rowOff>0</xdr:rowOff>
                  </to>
                </anchor>
              </controlPr>
            </control>
          </mc:Choice>
        </mc:AlternateContent>
        <mc:AlternateContent xmlns:mc="http://schemas.openxmlformats.org/markup-compatibility/2006">
          <mc:Choice Requires="x14">
            <control shapeId="1334" r:id="rId11" name="Option Button 310">
              <controlPr defaultSize="0" autoFill="0" autoLine="0" autoPict="0">
                <anchor moveWithCells="1">
                  <from>
                    <xdr:col>28</xdr:col>
                    <xdr:colOff>0</xdr:colOff>
                    <xdr:row>323</xdr:row>
                    <xdr:rowOff>9525</xdr:rowOff>
                  </from>
                  <to>
                    <xdr:col>46</xdr:col>
                    <xdr:colOff>9525</xdr:colOff>
                    <xdr:row>324</xdr:row>
                    <xdr:rowOff>0</xdr:rowOff>
                  </to>
                </anchor>
              </controlPr>
            </control>
          </mc:Choice>
        </mc:AlternateContent>
        <mc:AlternateContent xmlns:mc="http://schemas.openxmlformats.org/markup-compatibility/2006">
          <mc:Choice Requires="x14">
            <control shapeId="1335" r:id="rId12" name="Option Button 311">
              <controlPr defaultSize="0" autoFill="0" autoLine="0" autoPict="0">
                <anchor moveWithCells="1">
                  <from>
                    <xdr:col>28</xdr:col>
                    <xdr:colOff>0</xdr:colOff>
                    <xdr:row>324</xdr:row>
                    <xdr:rowOff>9525</xdr:rowOff>
                  </from>
                  <to>
                    <xdr:col>46</xdr:col>
                    <xdr:colOff>9525</xdr:colOff>
                    <xdr:row>325</xdr:row>
                    <xdr:rowOff>0</xdr:rowOff>
                  </to>
                </anchor>
              </controlPr>
            </control>
          </mc:Choice>
        </mc:AlternateContent>
        <mc:AlternateContent xmlns:mc="http://schemas.openxmlformats.org/markup-compatibility/2006">
          <mc:Choice Requires="x14">
            <control shapeId="1336" r:id="rId13" name="Option Button 312">
              <controlPr defaultSize="0" autoFill="0" autoLine="0" autoPict="0">
                <anchor moveWithCells="1">
                  <from>
                    <xdr:col>28</xdr:col>
                    <xdr:colOff>9525</xdr:colOff>
                    <xdr:row>325</xdr:row>
                    <xdr:rowOff>9525</xdr:rowOff>
                  </from>
                  <to>
                    <xdr:col>46</xdr:col>
                    <xdr:colOff>9525</xdr:colOff>
                    <xdr:row>325</xdr:row>
                    <xdr:rowOff>390525</xdr:rowOff>
                  </to>
                </anchor>
              </controlPr>
            </control>
          </mc:Choice>
        </mc:AlternateContent>
        <mc:AlternateContent xmlns:mc="http://schemas.openxmlformats.org/markup-compatibility/2006">
          <mc:Choice Requires="x14">
            <control shapeId="1337" r:id="rId14" name="Option Button 313">
              <controlPr defaultSize="0" autoFill="0" autoLine="0" autoPict="0">
                <anchor moveWithCells="1">
                  <from>
                    <xdr:col>28</xdr:col>
                    <xdr:colOff>0</xdr:colOff>
                    <xdr:row>333</xdr:row>
                    <xdr:rowOff>9525</xdr:rowOff>
                  </from>
                  <to>
                    <xdr:col>46</xdr:col>
                    <xdr:colOff>9525</xdr:colOff>
                    <xdr:row>334</xdr:row>
                    <xdr:rowOff>0</xdr:rowOff>
                  </to>
                </anchor>
              </controlPr>
            </control>
          </mc:Choice>
        </mc:AlternateContent>
        <mc:AlternateContent xmlns:mc="http://schemas.openxmlformats.org/markup-compatibility/2006">
          <mc:Choice Requires="x14">
            <control shapeId="1338" r:id="rId15" name="Option Button 314">
              <controlPr defaultSize="0" autoFill="0" autoLine="0" autoPict="0">
                <anchor moveWithCells="1">
                  <from>
                    <xdr:col>28</xdr:col>
                    <xdr:colOff>0</xdr:colOff>
                    <xdr:row>334</xdr:row>
                    <xdr:rowOff>9525</xdr:rowOff>
                  </from>
                  <to>
                    <xdr:col>46</xdr:col>
                    <xdr:colOff>9525</xdr:colOff>
                    <xdr:row>335</xdr:row>
                    <xdr:rowOff>0</xdr:rowOff>
                  </to>
                </anchor>
              </controlPr>
            </control>
          </mc:Choice>
        </mc:AlternateContent>
        <mc:AlternateContent xmlns:mc="http://schemas.openxmlformats.org/markup-compatibility/2006">
          <mc:Choice Requires="x14">
            <control shapeId="1339" r:id="rId16" name="Option Button 315">
              <controlPr defaultSize="0" autoFill="0" autoLine="0" autoPict="0">
                <anchor moveWithCells="1">
                  <from>
                    <xdr:col>28</xdr:col>
                    <xdr:colOff>0</xdr:colOff>
                    <xdr:row>335</xdr:row>
                    <xdr:rowOff>9525</xdr:rowOff>
                  </from>
                  <to>
                    <xdr:col>46</xdr:col>
                    <xdr:colOff>9525</xdr:colOff>
                    <xdr:row>336</xdr:row>
                    <xdr:rowOff>0</xdr:rowOff>
                  </to>
                </anchor>
              </controlPr>
            </control>
          </mc:Choice>
        </mc:AlternateContent>
        <mc:AlternateContent xmlns:mc="http://schemas.openxmlformats.org/markup-compatibility/2006">
          <mc:Choice Requires="x14">
            <control shapeId="1340" r:id="rId17" name="Option Button 316">
              <controlPr defaultSize="0" autoFill="0" autoLine="0" autoPict="0">
                <anchor moveWithCells="1">
                  <from>
                    <xdr:col>28</xdr:col>
                    <xdr:colOff>0</xdr:colOff>
                    <xdr:row>336</xdr:row>
                    <xdr:rowOff>9525</xdr:rowOff>
                  </from>
                  <to>
                    <xdr:col>46</xdr:col>
                    <xdr:colOff>9525</xdr:colOff>
                    <xdr:row>337</xdr:row>
                    <xdr:rowOff>0</xdr:rowOff>
                  </to>
                </anchor>
              </controlPr>
            </control>
          </mc:Choice>
        </mc:AlternateContent>
        <mc:AlternateContent xmlns:mc="http://schemas.openxmlformats.org/markup-compatibility/2006">
          <mc:Choice Requires="x14">
            <control shapeId="1341" r:id="rId18" name="Option Button 317">
              <controlPr defaultSize="0" autoFill="0" autoLine="0" autoPict="0">
                <anchor moveWithCells="1">
                  <from>
                    <xdr:col>28</xdr:col>
                    <xdr:colOff>0</xdr:colOff>
                    <xdr:row>366</xdr:row>
                    <xdr:rowOff>9525</xdr:rowOff>
                  </from>
                  <to>
                    <xdr:col>46</xdr:col>
                    <xdr:colOff>9525</xdr:colOff>
                    <xdr:row>367</xdr:row>
                    <xdr:rowOff>0</xdr:rowOff>
                  </to>
                </anchor>
              </controlPr>
            </control>
          </mc:Choice>
        </mc:AlternateContent>
        <mc:AlternateContent xmlns:mc="http://schemas.openxmlformats.org/markup-compatibility/2006">
          <mc:Choice Requires="x14">
            <control shapeId="1342" r:id="rId19" name="Option Button 318">
              <controlPr defaultSize="0" autoFill="0" autoLine="0" autoPict="0">
                <anchor moveWithCells="1">
                  <from>
                    <xdr:col>28</xdr:col>
                    <xdr:colOff>0</xdr:colOff>
                    <xdr:row>367</xdr:row>
                    <xdr:rowOff>9525</xdr:rowOff>
                  </from>
                  <to>
                    <xdr:col>46</xdr:col>
                    <xdr:colOff>9525</xdr:colOff>
                    <xdr:row>368</xdr:row>
                    <xdr:rowOff>0</xdr:rowOff>
                  </to>
                </anchor>
              </controlPr>
            </control>
          </mc:Choice>
        </mc:AlternateContent>
        <mc:AlternateContent xmlns:mc="http://schemas.openxmlformats.org/markup-compatibility/2006">
          <mc:Choice Requires="x14">
            <control shapeId="1343" r:id="rId20" name="Option Button 319">
              <controlPr defaultSize="0" autoFill="0" autoLine="0" autoPict="0">
                <anchor moveWithCells="1">
                  <from>
                    <xdr:col>28</xdr:col>
                    <xdr:colOff>0</xdr:colOff>
                    <xdr:row>368</xdr:row>
                    <xdr:rowOff>9525</xdr:rowOff>
                  </from>
                  <to>
                    <xdr:col>46</xdr:col>
                    <xdr:colOff>9525</xdr:colOff>
                    <xdr:row>369</xdr:row>
                    <xdr:rowOff>0</xdr:rowOff>
                  </to>
                </anchor>
              </controlPr>
            </control>
          </mc:Choice>
        </mc:AlternateContent>
        <mc:AlternateContent xmlns:mc="http://schemas.openxmlformats.org/markup-compatibility/2006">
          <mc:Choice Requires="x14">
            <control shapeId="1344" r:id="rId21" name="Option Button 320">
              <controlPr defaultSize="0" autoFill="0" autoLine="0" autoPict="0">
                <anchor moveWithCells="1">
                  <from>
                    <xdr:col>28</xdr:col>
                    <xdr:colOff>0</xdr:colOff>
                    <xdr:row>369</xdr:row>
                    <xdr:rowOff>9525</xdr:rowOff>
                  </from>
                  <to>
                    <xdr:col>46</xdr:col>
                    <xdr:colOff>9525</xdr:colOff>
                    <xdr:row>370</xdr:row>
                    <xdr:rowOff>0</xdr:rowOff>
                  </to>
                </anchor>
              </controlPr>
            </control>
          </mc:Choice>
        </mc:AlternateContent>
        <mc:AlternateContent xmlns:mc="http://schemas.openxmlformats.org/markup-compatibility/2006">
          <mc:Choice Requires="x14">
            <control shapeId="1345" r:id="rId22" name="Option Button 321">
              <controlPr defaultSize="0" autoFill="0" autoLine="0" autoPict="0">
                <anchor moveWithCells="1">
                  <from>
                    <xdr:col>28</xdr:col>
                    <xdr:colOff>0</xdr:colOff>
                    <xdr:row>380</xdr:row>
                    <xdr:rowOff>9525</xdr:rowOff>
                  </from>
                  <to>
                    <xdr:col>46</xdr:col>
                    <xdr:colOff>9525</xdr:colOff>
                    <xdr:row>380</xdr:row>
                    <xdr:rowOff>390525</xdr:rowOff>
                  </to>
                </anchor>
              </controlPr>
            </control>
          </mc:Choice>
        </mc:AlternateContent>
        <mc:AlternateContent xmlns:mc="http://schemas.openxmlformats.org/markup-compatibility/2006">
          <mc:Choice Requires="x14">
            <control shapeId="1346" r:id="rId23" name="Option Button 322">
              <controlPr defaultSize="0" autoFill="0" autoLine="0" autoPict="0">
                <anchor moveWithCells="1">
                  <from>
                    <xdr:col>28</xdr:col>
                    <xdr:colOff>0</xdr:colOff>
                    <xdr:row>381</xdr:row>
                    <xdr:rowOff>0</xdr:rowOff>
                  </from>
                  <to>
                    <xdr:col>46</xdr:col>
                    <xdr:colOff>9525</xdr:colOff>
                    <xdr:row>382</xdr:row>
                    <xdr:rowOff>0</xdr:rowOff>
                  </to>
                </anchor>
              </controlPr>
            </control>
          </mc:Choice>
        </mc:AlternateContent>
        <mc:AlternateContent xmlns:mc="http://schemas.openxmlformats.org/markup-compatibility/2006">
          <mc:Choice Requires="x14">
            <control shapeId="1347" r:id="rId24" name="Option Button 323">
              <controlPr defaultSize="0" autoFill="0" autoLine="0" autoPict="0">
                <anchor moveWithCells="1">
                  <from>
                    <xdr:col>28</xdr:col>
                    <xdr:colOff>0</xdr:colOff>
                    <xdr:row>394</xdr:row>
                    <xdr:rowOff>9525</xdr:rowOff>
                  </from>
                  <to>
                    <xdr:col>46</xdr:col>
                    <xdr:colOff>9525</xdr:colOff>
                    <xdr:row>395</xdr:row>
                    <xdr:rowOff>0</xdr:rowOff>
                  </to>
                </anchor>
              </controlPr>
            </control>
          </mc:Choice>
        </mc:AlternateContent>
        <mc:AlternateContent xmlns:mc="http://schemas.openxmlformats.org/markup-compatibility/2006">
          <mc:Choice Requires="x14">
            <control shapeId="1349" r:id="rId25" name="Option Button 325">
              <controlPr defaultSize="0" autoFill="0" autoLine="0" autoPict="0">
                <anchor moveWithCells="1">
                  <from>
                    <xdr:col>28</xdr:col>
                    <xdr:colOff>0</xdr:colOff>
                    <xdr:row>406</xdr:row>
                    <xdr:rowOff>9525</xdr:rowOff>
                  </from>
                  <to>
                    <xdr:col>46</xdr:col>
                    <xdr:colOff>9525</xdr:colOff>
                    <xdr:row>407</xdr:row>
                    <xdr:rowOff>0</xdr:rowOff>
                  </to>
                </anchor>
              </controlPr>
            </control>
          </mc:Choice>
        </mc:AlternateContent>
        <mc:AlternateContent xmlns:mc="http://schemas.openxmlformats.org/markup-compatibility/2006">
          <mc:Choice Requires="x14">
            <control shapeId="1350" r:id="rId26" name="Option Button 326">
              <controlPr defaultSize="0" autoFill="0" autoLine="0" autoPict="0">
                <anchor moveWithCells="1">
                  <from>
                    <xdr:col>28</xdr:col>
                    <xdr:colOff>0</xdr:colOff>
                    <xdr:row>407</xdr:row>
                    <xdr:rowOff>9525</xdr:rowOff>
                  </from>
                  <to>
                    <xdr:col>46</xdr:col>
                    <xdr:colOff>9525</xdr:colOff>
                    <xdr:row>408</xdr:row>
                    <xdr:rowOff>0</xdr:rowOff>
                  </to>
                </anchor>
              </controlPr>
            </control>
          </mc:Choice>
        </mc:AlternateContent>
        <mc:AlternateContent xmlns:mc="http://schemas.openxmlformats.org/markup-compatibility/2006">
          <mc:Choice Requires="x14">
            <control shapeId="1351" r:id="rId27" name="Option Button 327">
              <controlPr defaultSize="0" autoFill="0" autoLine="0" autoPict="0">
                <anchor moveWithCells="1">
                  <from>
                    <xdr:col>28</xdr:col>
                    <xdr:colOff>0</xdr:colOff>
                    <xdr:row>408</xdr:row>
                    <xdr:rowOff>9525</xdr:rowOff>
                  </from>
                  <to>
                    <xdr:col>46</xdr:col>
                    <xdr:colOff>9525</xdr:colOff>
                    <xdr:row>409</xdr:row>
                    <xdr:rowOff>0</xdr:rowOff>
                  </to>
                </anchor>
              </controlPr>
            </control>
          </mc:Choice>
        </mc:AlternateContent>
        <mc:AlternateContent xmlns:mc="http://schemas.openxmlformats.org/markup-compatibility/2006">
          <mc:Choice Requires="x14">
            <control shapeId="1352" r:id="rId28" name="Option Button 328">
              <controlPr defaultSize="0" autoFill="0" autoLine="0" autoPict="0">
                <anchor moveWithCells="1">
                  <from>
                    <xdr:col>28</xdr:col>
                    <xdr:colOff>0</xdr:colOff>
                    <xdr:row>409</xdr:row>
                    <xdr:rowOff>9525</xdr:rowOff>
                  </from>
                  <to>
                    <xdr:col>46</xdr:col>
                    <xdr:colOff>9525</xdr:colOff>
                    <xdr:row>410</xdr:row>
                    <xdr:rowOff>0</xdr:rowOff>
                  </to>
                </anchor>
              </controlPr>
            </control>
          </mc:Choice>
        </mc:AlternateContent>
        <mc:AlternateContent xmlns:mc="http://schemas.openxmlformats.org/markup-compatibility/2006">
          <mc:Choice Requires="x14">
            <control shapeId="1353" r:id="rId29" name="Option Button 329">
              <controlPr defaultSize="0" autoFill="0" autoLine="0" autoPict="0">
                <anchor moveWithCells="1">
                  <from>
                    <xdr:col>28</xdr:col>
                    <xdr:colOff>0</xdr:colOff>
                    <xdr:row>421</xdr:row>
                    <xdr:rowOff>9525</xdr:rowOff>
                  </from>
                  <to>
                    <xdr:col>46</xdr:col>
                    <xdr:colOff>9525</xdr:colOff>
                    <xdr:row>422</xdr:row>
                    <xdr:rowOff>0</xdr:rowOff>
                  </to>
                </anchor>
              </controlPr>
            </control>
          </mc:Choice>
        </mc:AlternateContent>
        <mc:AlternateContent xmlns:mc="http://schemas.openxmlformats.org/markup-compatibility/2006">
          <mc:Choice Requires="x14">
            <control shapeId="1354" r:id="rId30" name="Option Button 330">
              <controlPr defaultSize="0" autoFill="0" autoLine="0" autoPict="0">
                <anchor moveWithCells="1">
                  <from>
                    <xdr:col>28</xdr:col>
                    <xdr:colOff>0</xdr:colOff>
                    <xdr:row>422</xdr:row>
                    <xdr:rowOff>9525</xdr:rowOff>
                  </from>
                  <to>
                    <xdr:col>46</xdr:col>
                    <xdr:colOff>9525</xdr:colOff>
                    <xdr:row>423</xdr:row>
                    <xdr:rowOff>0</xdr:rowOff>
                  </to>
                </anchor>
              </controlPr>
            </control>
          </mc:Choice>
        </mc:AlternateContent>
        <mc:AlternateContent xmlns:mc="http://schemas.openxmlformats.org/markup-compatibility/2006">
          <mc:Choice Requires="x14">
            <control shapeId="1355" r:id="rId31" name="Option Button 331">
              <controlPr defaultSize="0" autoFill="0" autoLine="0" autoPict="0">
                <anchor moveWithCells="1">
                  <from>
                    <xdr:col>28</xdr:col>
                    <xdr:colOff>0</xdr:colOff>
                    <xdr:row>431</xdr:row>
                    <xdr:rowOff>9525</xdr:rowOff>
                  </from>
                  <to>
                    <xdr:col>46</xdr:col>
                    <xdr:colOff>9525</xdr:colOff>
                    <xdr:row>432</xdr:row>
                    <xdr:rowOff>19050</xdr:rowOff>
                  </to>
                </anchor>
              </controlPr>
            </control>
          </mc:Choice>
        </mc:AlternateContent>
        <mc:AlternateContent xmlns:mc="http://schemas.openxmlformats.org/markup-compatibility/2006">
          <mc:Choice Requires="x14">
            <control shapeId="1356" r:id="rId32" name="Option Button 332">
              <controlPr defaultSize="0" autoFill="0" autoLine="0" autoPict="0">
                <anchor moveWithCells="1">
                  <from>
                    <xdr:col>28</xdr:col>
                    <xdr:colOff>0</xdr:colOff>
                    <xdr:row>432</xdr:row>
                    <xdr:rowOff>9525</xdr:rowOff>
                  </from>
                  <to>
                    <xdr:col>46</xdr:col>
                    <xdr:colOff>9525</xdr:colOff>
                    <xdr:row>433</xdr:row>
                    <xdr:rowOff>0</xdr:rowOff>
                  </to>
                </anchor>
              </controlPr>
            </control>
          </mc:Choice>
        </mc:AlternateContent>
        <mc:AlternateContent xmlns:mc="http://schemas.openxmlformats.org/markup-compatibility/2006">
          <mc:Choice Requires="x14">
            <control shapeId="1357" r:id="rId33" name="Option Button 333">
              <controlPr defaultSize="0" autoFill="0" autoLine="0" autoPict="0">
                <anchor moveWithCells="1">
                  <from>
                    <xdr:col>28</xdr:col>
                    <xdr:colOff>0</xdr:colOff>
                    <xdr:row>433</xdr:row>
                    <xdr:rowOff>9525</xdr:rowOff>
                  </from>
                  <to>
                    <xdr:col>46</xdr:col>
                    <xdr:colOff>9525</xdr:colOff>
                    <xdr:row>434</xdr:row>
                    <xdr:rowOff>0</xdr:rowOff>
                  </to>
                </anchor>
              </controlPr>
            </control>
          </mc:Choice>
        </mc:AlternateContent>
        <mc:AlternateContent xmlns:mc="http://schemas.openxmlformats.org/markup-compatibility/2006">
          <mc:Choice Requires="x14">
            <control shapeId="1358" r:id="rId34" name="Option Button 334">
              <controlPr defaultSize="0" autoFill="0" autoLine="0" autoPict="0">
                <anchor moveWithCells="1">
                  <from>
                    <xdr:col>28</xdr:col>
                    <xdr:colOff>0</xdr:colOff>
                    <xdr:row>434</xdr:row>
                    <xdr:rowOff>9525</xdr:rowOff>
                  </from>
                  <to>
                    <xdr:col>46</xdr:col>
                    <xdr:colOff>9525</xdr:colOff>
                    <xdr:row>435</xdr:row>
                    <xdr:rowOff>0</xdr:rowOff>
                  </to>
                </anchor>
              </controlPr>
            </control>
          </mc:Choice>
        </mc:AlternateContent>
        <mc:AlternateContent xmlns:mc="http://schemas.openxmlformats.org/markup-compatibility/2006">
          <mc:Choice Requires="x14">
            <control shapeId="1362" r:id="rId35" name="Option Button 338">
              <controlPr defaultSize="0" autoFill="0" autoLine="0" autoPict="0">
                <anchor moveWithCells="1">
                  <from>
                    <xdr:col>28</xdr:col>
                    <xdr:colOff>0</xdr:colOff>
                    <xdr:row>459</xdr:row>
                    <xdr:rowOff>9525</xdr:rowOff>
                  </from>
                  <to>
                    <xdr:col>46</xdr:col>
                    <xdr:colOff>9525</xdr:colOff>
                    <xdr:row>460</xdr:row>
                    <xdr:rowOff>0</xdr:rowOff>
                  </to>
                </anchor>
              </controlPr>
            </control>
          </mc:Choice>
        </mc:AlternateContent>
        <mc:AlternateContent xmlns:mc="http://schemas.openxmlformats.org/markup-compatibility/2006">
          <mc:Choice Requires="x14">
            <control shapeId="1363" r:id="rId36" name="Option Button 339">
              <controlPr defaultSize="0" autoFill="0" autoLine="0" autoPict="0">
                <anchor moveWithCells="1">
                  <from>
                    <xdr:col>28</xdr:col>
                    <xdr:colOff>0</xdr:colOff>
                    <xdr:row>460</xdr:row>
                    <xdr:rowOff>9525</xdr:rowOff>
                  </from>
                  <to>
                    <xdr:col>46</xdr:col>
                    <xdr:colOff>9525</xdr:colOff>
                    <xdr:row>460</xdr:row>
                    <xdr:rowOff>238125</xdr:rowOff>
                  </to>
                </anchor>
              </controlPr>
            </control>
          </mc:Choice>
        </mc:AlternateContent>
        <mc:AlternateContent xmlns:mc="http://schemas.openxmlformats.org/markup-compatibility/2006">
          <mc:Choice Requires="x14">
            <control shapeId="1364" r:id="rId37" name="Option Button 340">
              <controlPr defaultSize="0" autoFill="0" autoLine="0" autoPict="0">
                <anchor moveWithCells="1">
                  <from>
                    <xdr:col>28</xdr:col>
                    <xdr:colOff>0</xdr:colOff>
                    <xdr:row>461</xdr:row>
                    <xdr:rowOff>9525</xdr:rowOff>
                  </from>
                  <to>
                    <xdr:col>46</xdr:col>
                    <xdr:colOff>9525</xdr:colOff>
                    <xdr:row>462</xdr:row>
                    <xdr:rowOff>0</xdr:rowOff>
                  </to>
                </anchor>
              </controlPr>
            </control>
          </mc:Choice>
        </mc:AlternateContent>
        <mc:AlternateContent xmlns:mc="http://schemas.openxmlformats.org/markup-compatibility/2006">
          <mc:Choice Requires="x14">
            <control shapeId="1365" r:id="rId38" name="Option Button 341">
              <controlPr defaultSize="0" autoFill="0" autoLine="0" autoPict="0">
                <anchor moveWithCells="1">
                  <from>
                    <xdr:col>28</xdr:col>
                    <xdr:colOff>0</xdr:colOff>
                    <xdr:row>462</xdr:row>
                    <xdr:rowOff>9525</xdr:rowOff>
                  </from>
                  <to>
                    <xdr:col>46</xdr:col>
                    <xdr:colOff>9525</xdr:colOff>
                    <xdr:row>463</xdr:row>
                    <xdr:rowOff>0</xdr:rowOff>
                  </to>
                </anchor>
              </controlPr>
            </control>
          </mc:Choice>
        </mc:AlternateContent>
        <mc:AlternateContent xmlns:mc="http://schemas.openxmlformats.org/markup-compatibility/2006">
          <mc:Choice Requires="x14">
            <control shapeId="1375" r:id="rId39" name="Option Button 351">
              <controlPr defaultSize="0" autoFill="0" autoLine="0" autoPict="0">
                <anchor moveWithCells="1">
                  <from>
                    <xdr:col>28</xdr:col>
                    <xdr:colOff>0</xdr:colOff>
                    <xdr:row>500</xdr:row>
                    <xdr:rowOff>9525</xdr:rowOff>
                  </from>
                  <to>
                    <xdr:col>46</xdr:col>
                    <xdr:colOff>9525</xdr:colOff>
                    <xdr:row>501</xdr:row>
                    <xdr:rowOff>0</xdr:rowOff>
                  </to>
                </anchor>
              </controlPr>
            </control>
          </mc:Choice>
        </mc:AlternateContent>
        <mc:AlternateContent xmlns:mc="http://schemas.openxmlformats.org/markup-compatibility/2006">
          <mc:Choice Requires="x14">
            <control shapeId="1376" r:id="rId40" name="Option Button 352">
              <controlPr defaultSize="0" autoFill="0" autoLine="0" autoPict="0">
                <anchor moveWithCells="1">
                  <from>
                    <xdr:col>28</xdr:col>
                    <xdr:colOff>0</xdr:colOff>
                    <xdr:row>501</xdr:row>
                    <xdr:rowOff>9525</xdr:rowOff>
                  </from>
                  <to>
                    <xdr:col>46</xdr:col>
                    <xdr:colOff>9525</xdr:colOff>
                    <xdr:row>502</xdr:row>
                    <xdr:rowOff>0</xdr:rowOff>
                  </to>
                </anchor>
              </controlPr>
            </control>
          </mc:Choice>
        </mc:AlternateContent>
        <mc:AlternateContent xmlns:mc="http://schemas.openxmlformats.org/markup-compatibility/2006">
          <mc:Choice Requires="x14">
            <control shapeId="1377" r:id="rId41" name="Option Button 353">
              <controlPr defaultSize="0" autoFill="0" autoLine="0" autoPict="0">
                <anchor moveWithCells="1">
                  <from>
                    <xdr:col>28</xdr:col>
                    <xdr:colOff>0</xdr:colOff>
                    <xdr:row>519</xdr:row>
                    <xdr:rowOff>9525</xdr:rowOff>
                  </from>
                  <to>
                    <xdr:col>46</xdr:col>
                    <xdr:colOff>9525</xdr:colOff>
                    <xdr:row>519</xdr:row>
                    <xdr:rowOff>342900</xdr:rowOff>
                  </to>
                </anchor>
              </controlPr>
            </control>
          </mc:Choice>
        </mc:AlternateContent>
        <mc:AlternateContent xmlns:mc="http://schemas.openxmlformats.org/markup-compatibility/2006">
          <mc:Choice Requires="x14">
            <control shapeId="1378" r:id="rId42" name="Option Button 354">
              <controlPr defaultSize="0" autoFill="0" autoLine="0" autoPict="0">
                <anchor moveWithCells="1">
                  <from>
                    <xdr:col>28</xdr:col>
                    <xdr:colOff>0</xdr:colOff>
                    <xdr:row>520</xdr:row>
                    <xdr:rowOff>9525</xdr:rowOff>
                  </from>
                  <to>
                    <xdr:col>46</xdr:col>
                    <xdr:colOff>9525</xdr:colOff>
                    <xdr:row>521</xdr:row>
                    <xdr:rowOff>47625</xdr:rowOff>
                  </to>
                </anchor>
              </controlPr>
            </control>
          </mc:Choice>
        </mc:AlternateContent>
        <mc:AlternateContent xmlns:mc="http://schemas.openxmlformats.org/markup-compatibility/2006">
          <mc:Choice Requires="x14">
            <control shapeId="1394" r:id="rId43" name="Option Button 370">
              <controlPr defaultSize="0" autoFill="0" autoLine="0" autoPict="0">
                <anchor moveWithCells="1">
                  <from>
                    <xdr:col>28</xdr:col>
                    <xdr:colOff>0</xdr:colOff>
                    <xdr:row>559</xdr:row>
                    <xdr:rowOff>9525</xdr:rowOff>
                  </from>
                  <to>
                    <xdr:col>46</xdr:col>
                    <xdr:colOff>9525</xdr:colOff>
                    <xdr:row>560</xdr:row>
                    <xdr:rowOff>0</xdr:rowOff>
                  </to>
                </anchor>
              </controlPr>
            </control>
          </mc:Choice>
        </mc:AlternateContent>
        <mc:AlternateContent xmlns:mc="http://schemas.openxmlformats.org/markup-compatibility/2006">
          <mc:Choice Requires="x14">
            <control shapeId="1395" r:id="rId44" name="Option Button 371">
              <controlPr defaultSize="0" autoFill="0" autoLine="0" autoPict="0">
                <anchor moveWithCells="1">
                  <from>
                    <xdr:col>28</xdr:col>
                    <xdr:colOff>0</xdr:colOff>
                    <xdr:row>560</xdr:row>
                    <xdr:rowOff>9525</xdr:rowOff>
                  </from>
                  <to>
                    <xdr:col>46</xdr:col>
                    <xdr:colOff>9525</xdr:colOff>
                    <xdr:row>561</xdr:row>
                    <xdr:rowOff>0</xdr:rowOff>
                  </to>
                </anchor>
              </controlPr>
            </control>
          </mc:Choice>
        </mc:AlternateContent>
        <mc:AlternateContent xmlns:mc="http://schemas.openxmlformats.org/markup-compatibility/2006">
          <mc:Choice Requires="x14">
            <control shapeId="1405" r:id="rId45" name="Option Button 381">
              <controlPr defaultSize="0" autoFill="0" autoLine="0" autoPict="0">
                <anchor moveWithCells="1">
                  <from>
                    <xdr:col>28</xdr:col>
                    <xdr:colOff>0</xdr:colOff>
                    <xdr:row>598</xdr:row>
                    <xdr:rowOff>9525</xdr:rowOff>
                  </from>
                  <to>
                    <xdr:col>46</xdr:col>
                    <xdr:colOff>9525</xdr:colOff>
                    <xdr:row>599</xdr:row>
                    <xdr:rowOff>0</xdr:rowOff>
                  </to>
                </anchor>
              </controlPr>
            </control>
          </mc:Choice>
        </mc:AlternateContent>
        <mc:AlternateContent xmlns:mc="http://schemas.openxmlformats.org/markup-compatibility/2006">
          <mc:Choice Requires="x14">
            <control shapeId="1406" r:id="rId46" name="Option Button 382">
              <controlPr defaultSize="0" autoFill="0" autoLine="0" autoPict="0">
                <anchor moveWithCells="1">
                  <from>
                    <xdr:col>28</xdr:col>
                    <xdr:colOff>0</xdr:colOff>
                    <xdr:row>599</xdr:row>
                    <xdr:rowOff>9525</xdr:rowOff>
                  </from>
                  <to>
                    <xdr:col>46</xdr:col>
                    <xdr:colOff>9525</xdr:colOff>
                    <xdr:row>600</xdr:row>
                    <xdr:rowOff>0</xdr:rowOff>
                  </to>
                </anchor>
              </controlPr>
            </control>
          </mc:Choice>
        </mc:AlternateContent>
        <mc:AlternateContent xmlns:mc="http://schemas.openxmlformats.org/markup-compatibility/2006">
          <mc:Choice Requires="x14">
            <control shapeId="1419" r:id="rId47" name="Group Box 395">
              <controlPr defaultSize="0" autoFill="0" autoPict="0">
                <anchor moveWithCells="1">
                  <from>
                    <xdr:col>28</xdr:col>
                    <xdr:colOff>0</xdr:colOff>
                    <xdr:row>322</xdr:row>
                    <xdr:rowOff>0</xdr:rowOff>
                  </from>
                  <to>
                    <xdr:col>46</xdr:col>
                    <xdr:colOff>9525</xdr:colOff>
                    <xdr:row>326</xdr:row>
                    <xdr:rowOff>0</xdr:rowOff>
                  </to>
                </anchor>
              </controlPr>
            </control>
          </mc:Choice>
        </mc:AlternateContent>
        <mc:AlternateContent xmlns:mc="http://schemas.openxmlformats.org/markup-compatibility/2006">
          <mc:Choice Requires="x14">
            <control shapeId="1420" r:id="rId48" name="Group Box 396">
              <controlPr defaultSize="0" autoFill="0" autoPict="0">
                <anchor moveWithCells="1">
                  <from>
                    <xdr:col>28</xdr:col>
                    <xdr:colOff>0</xdr:colOff>
                    <xdr:row>333</xdr:row>
                    <xdr:rowOff>0</xdr:rowOff>
                  </from>
                  <to>
                    <xdr:col>46</xdr:col>
                    <xdr:colOff>9525</xdr:colOff>
                    <xdr:row>337</xdr:row>
                    <xdr:rowOff>0</xdr:rowOff>
                  </to>
                </anchor>
              </controlPr>
            </control>
          </mc:Choice>
        </mc:AlternateContent>
        <mc:AlternateContent xmlns:mc="http://schemas.openxmlformats.org/markup-compatibility/2006">
          <mc:Choice Requires="x14">
            <control shapeId="1421" r:id="rId49" name="Group Box 397">
              <controlPr defaultSize="0" autoFill="0" autoPict="0">
                <anchor moveWithCells="1">
                  <from>
                    <xdr:col>28</xdr:col>
                    <xdr:colOff>0</xdr:colOff>
                    <xdr:row>366</xdr:row>
                    <xdr:rowOff>0</xdr:rowOff>
                  </from>
                  <to>
                    <xdr:col>46</xdr:col>
                    <xdr:colOff>9525</xdr:colOff>
                    <xdr:row>370</xdr:row>
                    <xdr:rowOff>0</xdr:rowOff>
                  </to>
                </anchor>
              </controlPr>
            </control>
          </mc:Choice>
        </mc:AlternateContent>
        <mc:AlternateContent xmlns:mc="http://schemas.openxmlformats.org/markup-compatibility/2006">
          <mc:Choice Requires="x14">
            <control shapeId="1424" r:id="rId50" name="Group Box 400">
              <controlPr defaultSize="0" autoFill="0" autoPict="0">
                <anchor moveWithCells="1">
                  <from>
                    <xdr:col>28</xdr:col>
                    <xdr:colOff>0</xdr:colOff>
                    <xdr:row>406</xdr:row>
                    <xdr:rowOff>0</xdr:rowOff>
                  </from>
                  <to>
                    <xdr:col>46</xdr:col>
                    <xdr:colOff>9525</xdr:colOff>
                    <xdr:row>410</xdr:row>
                    <xdr:rowOff>0</xdr:rowOff>
                  </to>
                </anchor>
              </controlPr>
            </control>
          </mc:Choice>
        </mc:AlternateContent>
        <mc:AlternateContent xmlns:mc="http://schemas.openxmlformats.org/markup-compatibility/2006">
          <mc:Choice Requires="x14">
            <control shapeId="1425" r:id="rId51" name="Group Box 401">
              <controlPr defaultSize="0" autoFill="0" autoPict="0">
                <anchor moveWithCells="1">
                  <from>
                    <xdr:col>28</xdr:col>
                    <xdr:colOff>0</xdr:colOff>
                    <xdr:row>421</xdr:row>
                    <xdr:rowOff>0</xdr:rowOff>
                  </from>
                  <to>
                    <xdr:col>46</xdr:col>
                    <xdr:colOff>9525</xdr:colOff>
                    <xdr:row>423</xdr:row>
                    <xdr:rowOff>0</xdr:rowOff>
                  </to>
                </anchor>
              </controlPr>
            </control>
          </mc:Choice>
        </mc:AlternateContent>
        <mc:AlternateContent xmlns:mc="http://schemas.openxmlformats.org/markup-compatibility/2006">
          <mc:Choice Requires="x14">
            <control shapeId="1426" r:id="rId52" name="Group Box 402">
              <controlPr defaultSize="0" autoFill="0" autoPict="0">
                <anchor moveWithCells="1">
                  <from>
                    <xdr:col>28</xdr:col>
                    <xdr:colOff>0</xdr:colOff>
                    <xdr:row>431</xdr:row>
                    <xdr:rowOff>0</xdr:rowOff>
                  </from>
                  <to>
                    <xdr:col>46</xdr:col>
                    <xdr:colOff>9525</xdr:colOff>
                    <xdr:row>435</xdr:row>
                    <xdr:rowOff>0</xdr:rowOff>
                  </to>
                </anchor>
              </controlPr>
            </control>
          </mc:Choice>
        </mc:AlternateContent>
        <mc:AlternateContent xmlns:mc="http://schemas.openxmlformats.org/markup-compatibility/2006">
          <mc:Choice Requires="x14">
            <control shapeId="1428" r:id="rId53" name="Group Box 404">
              <controlPr defaultSize="0" autoFill="0" autoPict="0">
                <anchor moveWithCells="1">
                  <from>
                    <xdr:col>28</xdr:col>
                    <xdr:colOff>0</xdr:colOff>
                    <xdr:row>459</xdr:row>
                    <xdr:rowOff>0</xdr:rowOff>
                  </from>
                  <to>
                    <xdr:col>46</xdr:col>
                    <xdr:colOff>9525</xdr:colOff>
                    <xdr:row>463</xdr:row>
                    <xdr:rowOff>0</xdr:rowOff>
                  </to>
                </anchor>
              </controlPr>
            </control>
          </mc:Choice>
        </mc:AlternateContent>
        <mc:AlternateContent xmlns:mc="http://schemas.openxmlformats.org/markup-compatibility/2006">
          <mc:Choice Requires="x14">
            <control shapeId="1430" r:id="rId54" name="Group Box 406">
              <controlPr defaultSize="0" autoFill="0" autoPict="0">
                <anchor moveWithCells="1">
                  <from>
                    <xdr:col>28</xdr:col>
                    <xdr:colOff>0</xdr:colOff>
                    <xdr:row>500</xdr:row>
                    <xdr:rowOff>0</xdr:rowOff>
                  </from>
                  <to>
                    <xdr:col>46</xdr:col>
                    <xdr:colOff>9525</xdr:colOff>
                    <xdr:row>502</xdr:row>
                    <xdr:rowOff>0</xdr:rowOff>
                  </to>
                </anchor>
              </controlPr>
            </control>
          </mc:Choice>
        </mc:AlternateContent>
        <mc:AlternateContent xmlns:mc="http://schemas.openxmlformats.org/markup-compatibility/2006">
          <mc:Choice Requires="x14">
            <control shapeId="1433" r:id="rId55" name="Group Box 409">
              <controlPr defaultSize="0" autoFill="0" autoPict="0">
                <anchor moveWithCells="1">
                  <from>
                    <xdr:col>28</xdr:col>
                    <xdr:colOff>0</xdr:colOff>
                    <xdr:row>559</xdr:row>
                    <xdr:rowOff>0</xdr:rowOff>
                  </from>
                  <to>
                    <xdr:col>46</xdr:col>
                    <xdr:colOff>9525</xdr:colOff>
                    <xdr:row>561</xdr:row>
                    <xdr:rowOff>0</xdr:rowOff>
                  </to>
                </anchor>
              </controlPr>
            </control>
          </mc:Choice>
        </mc:AlternateContent>
        <mc:AlternateContent xmlns:mc="http://schemas.openxmlformats.org/markup-compatibility/2006">
          <mc:Choice Requires="x14">
            <control shapeId="1437" r:id="rId56" name="Group Box 413">
              <controlPr defaultSize="0" autoFill="0" autoPict="0">
                <anchor moveWithCells="1">
                  <from>
                    <xdr:col>28</xdr:col>
                    <xdr:colOff>0</xdr:colOff>
                    <xdr:row>598</xdr:row>
                    <xdr:rowOff>0</xdr:rowOff>
                  </from>
                  <to>
                    <xdr:col>46</xdr:col>
                    <xdr:colOff>9525</xdr:colOff>
                    <xdr:row>600</xdr:row>
                    <xdr:rowOff>0</xdr:rowOff>
                  </to>
                </anchor>
              </controlPr>
            </control>
          </mc:Choice>
        </mc:AlternateContent>
        <mc:AlternateContent xmlns:mc="http://schemas.openxmlformats.org/markup-compatibility/2006">
          <mc:Choice Requires="x14">
            <control shapeId="1458" r:id="rId57" name="Check Box 434">
              <controlPr defaultSize="0" autoFill="0" autoLine="0" autoPict="0">
                <anchor moveWithCells="1">
                  <from>
                    <xdr:col>0</xdr:col>
                    <xdr:colOff>0</xdr:colOff>
                    <xdr:row>534</xdr:row>
                    <xdr:rowOff>0</xdr:rowOff>
                  </from>
                  <to>
                    <xdr:col>1</xdr:col>
                    <xdr:colOff>9525</xdr:colOff>
                    <xdr:row>535</xdr:row>
                    <xdr:rowOff>0</xdr:rowOff>
                  </to>
                </anchor>
              </controlPr>
            </control>
          </mc:Choice>
        </mc:AlternateContent>
        <mc:AlternateContent xmlns:mc="http://schemas.openxmlformats.org/markup-compatibility/2006">
          <mc:Choice Requires="x14">
            <control shapeId="1459" r:id="rId58" name="Check Box 435">
              <controlPr defaultSize="0" autoFill="0" autoLine="0" autoPict="0">
                <anchor moveWithCells="1">
                  <from>
                    <xdr:col>0</xdr:col>
                    <xdr:colOff>0</xdr:colOff>
                    <xdr:row>535</xdr:row>
                    <xdr:rowOff>0</xdr:rowOff>
                  </from>
                  <to>
                    <xdr:col>1</xdr:col>
                    <xdr:colOff>9525</xdr:colOff>
                    <xdr:row>535</xdr:row>
                    <xdr:rowOff>276225</xdr:rowOff>
                  </to>
                </anchor>
              </controlPr>
            </control>
          </mc:Choice>
        </mc:AlternateContent>
        <mc:AlternateContent xmlns:mc="http://schemas.openxmlformats.org/markup-compatibility/2006">
          <mc:Choice Requires="x14">
            <control shapeId="1460" r:id="rId59" name="Check Box 436">
              <controlPr defaultSize="0" autoFill="0" autoLine="0" autoPict="0">
                <anchor moveWithCells="1">
                  <from>
                    <xdr:col>0</xdr:col>
                    <xdr:colOff>0</xdr:colOff>
                    <xdr:row>536</xdr:row>
                    <xdr:rowOff>0</xdr:rowOff>
                  </from>
                  <to>
                    <xdr:col>1</xdr:col>
                    <xdr:colOff>9525</xdr:colOff>
                    <xdr:row>537</xdr:row>
                    <xdr:rowOff>0</xdr:rowOff>
                  </to>
                </anchor>
              </controlPr>
            </control>
          </mc:Choice>
        </mc:AlternateContent>
        <mc:AlternateContent xmlns:mc="http://schemas.openxmlformats.org/markup-compatibility/2006">
          <mc:Choice Requires="x14">
            <control shapeId="1461" r:id="rId60" name="Check Box 437">
              <controlPr defaultSize="0" autoFill="0" autoLine="0" autoPict="0">
                <anchor moveWithCells="1">
                  <from>
                    <xdr:col>12</xdr:col>
                    <xdr:colOff>0</xdr:colOff>
                    <xdr:row>536</xdr:row>
                    <xdr:rowOff>0</xdr:rowOff>
                  </from>
                  <to>
                    <xdr:col>13</xdr:col>
                    <xdr:colOff>0</xdr:colOff>
                    <xdr:row>537</xdr:row>
                    <xdr:rowOff>0</xdr:rowOff>
                  </to>
                </anchor>
              </controlPr>
            </control>
          </mc:Choice>
        </mc:AlternateContent>
        <mc:AlternateContent xmlns:mc="http://schemas.openxmlformats.org/markup-compatibility/2006">
          <mc:Choice Requires="x14">
            <control shapeId="1463" r:id="rId61" name="Check Box 439">
              <controlPr defaultSize="0" autoFill="0" autoLine="0" autoPict="0">
                <anchor moveWithCells="1">
                  <from>
                    <xdr:col>12</xdr:col>
                    <xdr:colOff>0</xdr:colOff>
                    <xdr:row>534</xdr:row>
                    <xdr:rowOff>0</xdr:rowOff>
                  </from>
                  <to>
                    <xdr:col>13</xdr:col>
                    <xdr:colOff>0</xdr:colOff>
                    <xdr:row>535</xdr:row>
                    <xdr:rowOff>0</xdr:rowOff>
                  </to>
                </anchor>
              </controlPr>
            </control>
          </mc:Choice>
        </mc:AlternateContent>
        <mc:AlternateContent xmlns:mc="http://schemas.openxmlformats.org/markup-compatibility/2006">
          <mc:Choice Requires="x14">
            <control shapeId="1464" r:id="rId62" name="Check Box 440">
              <controlPr defaultSize="0" autoFill="0" autoLine="0" autoPict="0">
                <anchor moveWithCells="1">
                  <from>
                    <xdr:col>12</xdr:col>
                    <xdr:colOff>0</xdr:colOff>
                    <xdr:row>535</xdr:row>
                    <xdr:rowOff>0</xdr:rowOff>
                  </from>
                  <to>
                    <xdr:col>13</xdr:col>
                    <xdr:colOff>0</xdr:colOff>
                    <xdr:row>535</xdr:row>
                    <xdr:rowOff>276225</xdr:rowOff>
                  </to>
                </anchor>
              </controlPr>
            </control>
          </mc:Choice>
        </mc:AlternateContent>
        <mc:AlternateContent xmlns:mc="http://schemas.openxmlformats.org/markup-compatibility/2006">
          <mc:Choice Requires="x14">
            <control shapeId="1465" r:id="rId63" name="Check Box 441">
              <controlPr defaultSize="0" autoFill="0" autoLine="0" autoPict="0">
                <anchor moveWithCells="1">
                  <from>
                    <xdr:col>0</xdr:col>
                    <xdr:colOff>0</xdr:colOff>
                    <xdr:row>539</xdr:row>
                    <xdr:rowOff>0</xdr:rowOff>
                  </from>
                  <to>
                    <xdr:col>1</xdr:col>
                    <xdr:colOff>9525</xdr:colOff>
                    <xdr:row>540</xdr:row>
                    <xdr:rowOff>0</xdr:rowOff>
                  </to>
                </anchor>
              </controlPr>
            </control>
          </mc:Choice>
        </mc:AlternateContent>
        <mc:AlternateContent xmlns:mc="http://schemas.openxmlformats.org/markup-compatibility/2006">
          <mc:Choice Requires="x14">
            <control shapeId="1466" r:id="rId64" name="Check Box 442">
              <controlPr defaultSize="0" autoFill="0" autoLine="0" autoPict="0">
                <anchor moveWithCells="1">
                  <from>
                    <xdr:col>0</xdr:col>
                    <xdr:colOff>0</xdr:colOff>
                    <xdr:row>540</xdr:row>
                    <xdr:rowOff>0</xdr:rowOff>
                  </from>
                  <to>
                    <xdr:col>1</xdr:col>
                    <xdr:colOff>9525</xdr:colOff>
                    <xdr:row>541</xdr:row>
                    <xdr:rowOff>0</xdr:rowOff>
                  </to>
                </anchor>
              </controlPr>
            </control>
          </mc:Choice>
        </mc:AlternateContent>
        <mc:AlternateContent xmlns:mc="http://schemas.openxmlformats.org/markup-compatibility/2006">
          <mc:Choice Requires="x14">
            <control shapeId="1467" r:id="rId65" name="Check Box 443">
              <controlPr defaultSize="0" autoFill="0" autoLine="0" autoPict="0">
                <anchor moveWithCells="1">
                  <from>
                    <xdr:col>12</xdr:col>
                    <xdr:colOff>0</xdr:colOff>
                    <xdr:row>539</xdr:row>
                    <xdr:rowOff>0</xdr:rowOff>
                  </from>
                  <to>
                    <xdr:col>13</xdr:col>
                    <xdr:colOff>0</xdr:colOff>
                    <xdr:row>540</xdr:row>
                    <xdr:rowOff>0</xdr:rowOff>
                  </to>
                </anchor>
              </controlPr>
            </control>
          </mc:Choice>
        </mc:AlternateContent>
        <mc:AlternateContent xmlns:mc="http://schemas.openxmlformats.org/markup-compatibility/2006">
          <mc:Choice Requires="x14">
            <control shapeId="1468" r:id="rId66" name="Check Box 444">
              <controlPr defaultSize="0" autoFill="0" autoLine="0" autoPict="0">
                <anchor moveWithCells="1">
                  <from>
                    <xdr:col>12</xdr:col>
                    <xdr:colOff>0</xdr:colOff>
                    <xdr:row>540</xdr:row>
                    <xdr:rowOff>0</xdr:rowOff>
                  </from>
                  <to>
                    <xdr:col>13</xdr:col>
                    <xdr:colOff>0</xdr:colOff>
                    <xdr:row>541</xdr:row>
                    <xdr:rowOff>0</xdr:rowOff>
                  </to>
                </anchor>
              </controlPr>
            </control>
          </mc:Choice>
        </mc:AlternateContent>
        <mc:AlternateContent xmlns:mc="http://schemas.openxmlformats.org/markup-compatibility/2006">
          <mc:Choice Requires="x14">
            <control shapeId="1469" r:id="rId67" name="Check Box 445">
              <controlPr defaultSize="0" autoFill="0" autoLine="0" autoPict="0">
                <anchor moveWithCells="1">
                  <from>
                    <xdr:col>0</xdr:col>
                    <xdr:colOff>0</xdr:colOff>
                    <xdr:row>541</xdr:row>
                    <xdr:rowOff>0</xdr:rowOff>
                  </from>
                  <to>
                    <xdr:col>1</xdr:col>
                    <xdr:colOff>9525</xdr:colOff>
                    <xdr:row>542</xdr:row>
                    <xdr:rowOff>0</xdr:rowOff>
                  </to>
                </anchor>
              </controlPr>
            </control>
          </mc:Choice>
        </mc:AlternateContent>
        <mc:AlternateContent xmlns:mc="http://schemas.openxmlformats.org/markup-compatibility/2006">
          <mc:Choice Requires="x14">
            <control shapeId="1470" r:id="rId68" name="Check Box 446">
              <controlPr defaultSize="0" autoFill="0" autoLine="0" autoPict="0">
                <anchor moveWithCells="1">
                  <from>
                    <xdr:col>12</xdr:col>
                    <xdr:colOff>0</xdr:colOff>
                    <xdr:row>541</xdr:row>
                    <xdr:rowOff>0</xdr:rowOff>
                  </from>
                  <to>
                    <xdr:col>13</xdr:col>
                    <xdr:colOff>0</xdr:colOff>
                    <xdr:row>542</xdr:row>
                    <xdr:rowOff>0</xdr:rowOff>
                  </to>
                </anchor>
              </controlPr>
            </control>
          </mc:Choice>
        </mc:AlternateContent>
        <mc:AlternateContent xmlns:mc="http://schemas.openxmlformats.org/markup-compatibility/2006">
          <mc:Choice Requires="x14">
            <control shapeId="1472" r:id="rId69" name="Check Box 448">
              <controlPr defaultSize="0" autoFill="0" autoLine="0" autoPict="0">
                <anchor moveWithCells="1">
                  <from>
                    <xdr:col>0</xdr:col>
                    <xdr:colOff>0</xdr:colOff>
                    <xdr:row>537</xdr:row>
                    <xdr:rowOff>0</xdr:rowOff>
                  </from>
                  <to>
                    <xdr:col>1</xdr:col>
                    <xdr:colOff>9525</xdr:colOff>
                    <xdr:row>538</xdr:row>
                    <xdr:rowOff>0</xdr:rowOff>
                  </to>
                </anchor>
              </controlPr>
            </control>
          </mc:Choice>
        </mc:AlternateContent>
        <mc:AlternateContent xmlns:mc="http://schemas.openxmlformats.org/markup-compatibility/2006">
          <mc:Choice Requires="x14">
            <control shapeId="1473" r:id="rId70" name="Check Box 449">
              <controlPr defaultSize="0" autoFill="0" autoLine="0" autoPict="0">
                <anchor moveWithCells="1">
                  <from>
                    <xdr:col>28</xdr:col>
                    <xdr:colOff>0</xdr:colOff>
                    <xdr:row>571</xdr:row>
                    <xdr:rowOff>0</xdr:rowOff>
                  </from>
                  <to>
                    <xdr:col>46</xdr:col>
                    <xdr:colOff>9525</xdr:colOff>
                    <xdr:row>572</xdr:row>
                    <xdr:rowOff>0</xdr:rowOff>
                  </to>
                </anchor>
              </controlPr>
            </control>
          </mc:Choice>
        </mc:AlternateContent>
        <mc:AlternateContent xmlns:mc="http://schemas.openxmlformats.org/markup-compatibility/2006">
          <mc:Choice Requires="x14">
            <control shapeId="1474" r:id="rId71" name="Check Box 450">
              <controlPr defaultSize="0" autoFill="0" autoLine="0" autoPict="0">
                <anchor moveWithCells="1">
                  <from>
                    <xdr:col>28</xdr:col>
                    <xdr:colOff>0</xdr:colOff>
                    <xdr:row>575</xdr:row>
                    <xdr:rowOff>0</xdr:rowOff>
                  </from>
                  <to>
                    <xdr:col>46</xdr:col>
                    <xdr:colOff>9525</xdr:colOff>
                    <xdr:row>576</xdr:row>
                    <xdr:rowOff>0</xdr:rowOff>
                  </to>
                </anchor>
              </controlPr>
            </control>
          </mc:Choice>
        </mc:AlternateContent>
        <mc:AlternateContent xmlns:mc="http://schemas.openxmlformats.org/markup-compatibility/2006">
          <mc:Choice Requires="x14">
            <control shapeId="1475" r:id="rId72" name="Check Box 451">
              <controlPr defaultSize="0" autoFill="0" autoLine="0" autoPict="0">
                <anchor moveWithCells="1">
                  <from>
                    <xdr:col>28</xdr:col>
                    <xdr:colOff>19050</xdr:colOff>
                    <xdr:row>585</xdr:row>
                    <xdr:rowOff>85725</xdr:rowOff>
                  </from>
                  <to>
                    <xdr:col>46</xdr:col>
                    <xdr:colOff>9525</xdr:colOff>
                    <xdr:row>586</xdr:row>
                    <xdr:rowOff>0</xdr:rowOff>
                  </to>
                </anchor>
              </controlPr>
            </control>
          </mc:Choice>
        </mc:AlternateContent>
        <mc:AlternateContent xmlns:mc="http://schemas.openxmlformats.org/markup-compatibility/2006">
          <mc:Choice Requires="x14">
            <control shapeId="1477" r:id="rId73" name="Check Box 453">
              <controlPr defaultSize="0" autoFill="0" autoLine="0" autoPict="0">
                <anchor moveWithCells="1">
                  <from>
                    <xdr:col>28</xdr:col>
                    <xdr:colOff>19050</xdr:colOff>
                    <xdr:row>589</xdr:row>
                    <xdr:rowOff>0</xdr:rowOff>
                  </from>
                  <to>
                    <xdr:col>46</xdr:col>
                    <xdr:colOff>28575</xdr:colOff>
                    <xdr:row>590</xdr:row>
                    <xdr:rowOff>0</xdr:rowOff>
                  </to>
                </anchor>
              </controlPr>
            </control>
          </mc:Choice>
        </mc:AlternateContent>
        <mc:AlternateContent xmlns:mc="http://schemas.openxmlformats.org/markup-compatibility/2006">
          <mc:Choice Requires="x14">
            <control shapeId="1540" r:id="rId74" name="Check Box 516">
              <controlPr defaultSize="0" autoFill="0" autoLine="0" autoPict="0">
                <anchor moveWithCells="1">
                  <from>
                    <xdr:col>28</xdr:col>
                    <xdr:colOff>0</xdr:colOff>
                    <xdr:row>610</xdr:row>
                    <xdr:rowOff>133350</xdr:rowOff>
                  </from>
                  <to>
                    <xdr:col>46</xdr:col>
                    <xdr:colOff>9525</xdr:colOff>
                    <xdr:row>611</xdr:row>
                    <xdr:rowOff>0</xdr:rowOff>
                  </to>
                </anchor>
              </controlPr>
            </control>
          </mc:Choice>
        </mc:AlternateContent>
        <mc:AlternateContent xmlns:mc="http://schemas.openxmlformats.org/markup-compatibility/2006">
          <mc:Choice Requires="x14">
            <control shapeId="1542" r:id="rId75" name="Check Box 518">
              <controlPr defaultSize="0" autoFill="0" autoLine="0" autoPict="0">
                <anchor moveWithCells="1">
                  <from>
                    <xdr:col>28</xdr:col>
                    <xdr:colOff>0</xdr:colOff>
                    <xdr:row>614</xdr:row>
                    <xdr:rowOff>0</xdr:rowOff>
                  </from>
                  <to>
                    <xdr:col>46</xdr:col>
                    <xdr:colOff>9525</xdr:colOff>
                    <xdr:row>615</xdr:row>
                    <xdr:rowOff>0</xdr:rowOff>
                  </to>
                </anchor>
              </controlPr>
            </control>
          </mc:Choice>
        </mc:AlternateContent>
        <mc:AlternateContent xmlns:mc="http://schemas.openxmlformats.org/markup-compatibility/2006">
          <mc:Choice Requires="x14">
            <control shapeId="1543" r:id="rId76" name="Check Box 519">
              <controlPr defaultSize="0" autoFill="0" autoLine="0" autoPict="0">
                <anchor moveWithCells="1">
                  <from>
                    <xdr:col>28</xdr:col>
                    <xdr:colOff>19050</xdr:colOff>
                    <xdr:row>617</xdr:row>
                    <xdr:rowOff>180975</xdr:rowOff>
                  </from>
                  <to>
                    <xdr:col>46</xdr:col>
                    <xdr:colOff>28575</xdr:colOff>
                    <xdr:row>619</xdr:row>
                    <xdr:rowOff>0</xdr:rowOff>
                  </to>
                </anchor>
              </controlPr>
            </control>
          </mc:Choice>
        </mc:AlternateContent>
        <mc:AlternateContent xmlns:mc="http://schemas.openxmlformats.org/markup-compatibility/2006">
          <mc:Choice Requires="x14">
            <control shapeId="1547" r:id="rId77" name="Check Box 523">
              <controlPr defaultSize="0" autoFill="0" autoLine="0" autoPict="0">
                <anchor moveWithCells="1">
                  <from>
                    <xdr:col>28</xdr:col>
                    <xdr:colOff>9525</xdr:colOff>
                    <xdr:row>630</xdr:row>
                    <xdr:rowOff>171450</xdr:rowOff>
                  </from>
                  <to>
                    <xdr:col>46</xdr:col>
                    <xdr:colOff>9525</xdr:colOff>
                    <xdr:row>631</xdr:row>
                    <xdr:rowOff>0</xdr:rowOff>
                  </to>
                </anchor>
              </controlPr>
            </control>
          </mc:Choice>
        </mc:AlternateContent>
        <mc:AlternateContent xmlns:mc="http://schemas.openxmlformats.org/markup-compatibility/2006">
          <mc:Choice Requires="x14">
            <control shapeId="1548" r:id="rId78" name="Check Box 524">
              <controlPr defaultSize="0" autoFill="0" autoLine="0" autoPict="0">
                <anchor moveWithCells="1">
                  <from>
                    <xdr:col>28</xdr:col>
                    <xdr:colOff>9525</xdr:colOff>
                    <xdr:row>634</xdr:row>
                    <xdr:rowOff>0</xdr:rowOff>
                  </from>
                  <to>
                    <xdr:col>46</xdr:col>
                    <xdr:colOff>9525</xdr:colOff>
                    <xdr:row>635</xdr:row>
                    <xdr:rowOff>0</xdr:rowOff>
                  </to>
                </anchor>
              </controlPr>
            </control>
          </mc:Choice>
        </mc:AlternateContent>
        <mc:AlternateContent xmlns:mc="http://schemas.openxmlformats.org/markup-compatibility/2006">
          <mc:Choice Requires="x14">
            <control shapeId="1549" r:id="rId79" name="Check Box 525">
              <controlPr defaultSize="0" autoFill="0" autoLine="0" autoPict="0">
                <anchor moveWithCells="1">
                  <from>
                    <xdr:col>28</xdr:col>
                    <xdr:colOff>0</xdr:colOff>
                    <xdr:row>638</xdr:row>
                    <xdr:rowOff>0</xdr:rowOff>
                  </from>
                  <to>
                    <xdr:col>46</xdr:col>
                    <xdr:colOff>9525</xdr:colOff>
                    <xdr:row>639</xdr:row>
                    <xdr:rowOff>0</xdr:rowOff>
                  </to>
                </anchor>
              </controlPr>
            </control>
          </mc:Choice>
        </mc:AlternateContent>
        <mc:AlternateContent xmlns:mc="http://schemas.openxmlformats.org/markup-compatibility/2006">
          <mc:Choice Requires="x14">
            <control shapeId="1550" r:id="rId80" name="Option Button 526">
              <controlPr defaultSize="0" autoFill="0" autoLine="0" autoPict="0">
                <anchor moveWithCells="1">
                  <from>
                    <xdr:col>28</xdr:col>
                    <xdr:colOff>0</xdr:colOff>
                    <xdr:row>521</xdr:row>
                    <xdr:rowOff>9525</xdr:rowOff>
                  </from>
                  <to>
                    <xdr:col>46</xdr:col>
                    <xdr:colOff>9525</xdr:colOff>
                    <xdr:row>522</xdr:row>
                    <xdr:rowOff>0</xdr:rowOff>
                  </to>
                </anchor>
              </controlPr>
            </control>
          </mc:Choice>
        </mc:AlternateContent>
        <mc:AlternateContent xmlns:mc="http://schemas.openxmlformats.org/markup-compatibility/2006">
          <mc:Choice Requires="x14">
            <control shapeId="1551" r:id="rId81" name="Option Button 527">
              <controlPr defaultSize="0" autoFill="0" autoLine="0" autoPict="0">
                <anchor moveWithCells="1">
                  <from>
                    <xdr:col>28</xdr:col>
                    <xdr:colOff>0</xdr:colOff>
                    <xdr:row>522</xdr:row>
                    <xdr:rowOff>9525</xdr:rowOff>
                  </from>
                  <to>
                    <xdr:col>46</xdr:col>
                    <xdr:colOff>9525</xdr:colOff>
                    <xdr:row>522</xdr:row>
                    <xdr:rowOff>361950</xdr:rowOff>
                  </to>
                </anchor>
              </controlPr>
            </control>
          </mc:Choice>
        </mc:AlternateContent>
        <mc:AlternateContent xmlns:mc="http://schemas.openxmlformats.org/markup-compatibility/2006">
          <mc:Choice Requires="x14">
            <control shapeId="1553" r:id="rId82" name="Option Button 529">
              <controlPr defaultSize="0" autoFill="0" autoLine="0" autoPict="0">
                <anchor moveWithCells="1">
                  <from>
                    <xdr:col>28</xdr:col>
                    <xdr:colOff>0</xdr:colOff>
                    <xdr:row>395</xdr:row>
                    <xdr:rowOff>0</xdr:rowOff>
                  </from>
                  <to>
                    <xdr:col>29</xdr:col>
                    <xdr:colOff>0</xdr:colOff>
                    <xdr:row>395</xdr:row>
                    <xdr:rowOff>323850</xdr:rowOff>
                  </to>
                </anchor>
              </controlPr>
            </control>
          </mc:Choice>
        </mc:AlternateContent>
        <mc:AlternateContent xmlns:mc="http://schemas.openxmlformats.org/markup-compatibility/2006">
          <mc:Choice Requires="x14">
            <control shapeId="1555" r:id="rId83" name="Group Box 531">
              <controlPr defaultSize="0" print="0" autoFill="0" autoPict="0" altText="">
                <anchor moveWithCells="1">
                  <from>
                    <xdr:col>28</xdr:col>
                    <xdr:colOff>0</xdr:colOff>
                    <xdr:row>380</xdr:row>
                    <xdr:rowOff>0</xdr:rowOff>
                  </from>
                  <to>
                    <xdr:col>46</xdr:col>
                    <xdr:colOff>9525</xdr:colOff>
                    <xdr:row>382</xdr:row>
                    <xdr:rowOff>0</xdr:rowOff>
                  </to>
                </anchor>
              </controlPr>
            </control>
          </mc:Choice>
        </mc:AlternateContent>
        <mc:AlternateContent xmlns:mc="http://schemas.openxmlformats.org/markup-compatibility/2006">
          <mc:Choice Requires="x14">
            <control shapeId="1556" r:id="rId84" name="Group Box 532">
              <controlPr defaultSize="0" print="0" autoFill="0" autoPict="0">
                <anchor moveWithCells="1">
                  <from>
                    <xdr:col>28</xdr:col>
                    <xdr:colOff>0</xdr:colOff>
                    <xdr:row>519</xdr:row>
                    <xdr:rowOff>0</xdr:rowOff>
                  </from>
                  <to>
                    <xdr:col>46</xdr:col>
                    <xdr:colOff>9525</xdr:colOff>
                    <xdr:row>523</xdr:row>
                    <xdr:rowOff>0</xdr:rowOff>
                  </to>
                </anchor>
              </controlPr>
            </control>
          </mc:Choice>
        </mc:AlternateContent>
        <mc:AlternateContent xmlns:mc="http://schemas.openxmlformats.org/markup-compatibility/2006">
          <mc:Choice Requires="x14">
            <control shapeId="1557" r:id="rId85" name="Option Button 533">
              <controlPr defaultSize="0" autoFill="0" autoLine="0" autoPict="0">
                <anchor moveWithCells="1">
                  <from>
                    <xdr:col>28</xdr:col>
                    <xdr:colOff>0</xdr:colOff>
                    <xdr:row>398</xdr:row>
                    <xdr:rowOff>0</xdr:rowOff>
                  </from>
                  <to>
                    <xdr:col>46</xdr:col>
                    <xdr:colOff>9525</xdr:colOff>
                    <xdr:row>399</xdr:row>
                    <xdr:rowOff>0</xdr:rowOff>
                  </to>
                </anchor>
              </controlPr>
            </control>
          </mc:Choice>
        </mc:AlternateContent>
        <mc:AlternateContent xmlns:mc="http://schemas.openxmlformats.org/markup-compatibility/2006">
          <mc:Choice Requires="x14">
            <control shapeId="1558" r:id="rId86" name="Option Button 534">
              <controlPr defaultSize="0" autoFill="0" autoLine="0" autoPict="0">
                <anchor moveWithCells="1">
                  <from>
                    <xdr:col>28</xdr:col>
                    <xdr:colOff>0</xdr:colOff>
                    <xdr:row>398</xdr:row>
                    <xdr:rowOff>590550</xdr:rowOff>
                  </from>
                  <to>
                    <xdr:col>46</xdr:col>
                    <xdr:colOff>9525</xdr:colOff>
                    <xdr:row>400</xdr:row>
                    <xdr:rowOff>9525</xdr:rowOff>
                  </to>
                </anchor>
              </controlPr>
            </control>
          </mc:Choice>
        </mc:AlternateContent>
        <mc:AlternateContent xmlns:mc="http://schemas.openxmlformats.org/markup-compatibility/2006">
          <mc:Choice Requires="x14">
            <control shapeId="1587" r:id="rId87" name="Group Box 563">
              <controlPr defaultSize="0" print="0" autoFill="0" autoPict="0" altText="">
                <anchor moveWithCells="1">
                  <from>
                    <xdr:col>28</xdr:col>
                    <xdr:colOff>0</xdr:colOff>
                    <xdr:row>394</xdr:row>
                    <xdr:rowOff>0</xdr:rowOff>
                  </from>
                  <to>
                    <xdr:col>46</xdr:col>
                    <xdr:colOff>9525</xdr:colOff>
                    <xdr:row>400</xdr:row>
                    <xdr:rowOff>9525</xdr:rowOff>
                  </to>
                </anchor>
              </controlPr>
            </control>
          </mc:Choice>
        </mc:AlternateContent>
        <mc:AlternateContent xmlns:mc="http://schemas.openxmlformats.org/markup-compatibility/2006">
          <mc:Choice Requires="x14">
            <control shapeId="1621" r:id="rId88" name="Check Box 597">
              <controlPr defaultSize="0" autoFill="0" autoLine="0" autoPict="0">
                <anchor moveWithCells="1">
                  <from>
                    <xdr:col>28</xdr:col>
                    <xdr:colOff>0</xdr:colOff>
                    <xdr:row>503</xdr:row>
                    <xdr:rowOff>0</xdr:rowOff>
                  </from>
                  <to>
                    <xdr:col>46</xdr:col>
                    <xdr:colOff>9525</xdr:colOff>
                    <xdr:row>504</xdr:row>
                    <xdr:rowOff>0</xdr:rowOff>
                  </to>
                </anchor>
              </controlPr>
            </control>
          </mc:Choice>
        </mc:AlternateContent>
        <mc:AlternateContent xmlns:mc="http://schemas.openxmlformats.org/markup-compatibility/2006">
          <mc:Choice Requires="x14">
            <control shapeId="1622" r:id="rId89" name="Check Box 598">
              <controlPr defaultSize="0" autoFill="0" autoLine="0" autoPict="0">
                <anchor moveWithCells="1">
                  <from>
                    <xdr:col>28</xdr:col>
                    <xdr:colOff>0</xdr:colOff>
                    <xdr:row>504</xdr:row>
                    <xdr:rowOff>0</xdr:rowOff>
                  </from>
                  <to>
                    <xdr:col>46</xdr:col>
                    <xdr:colOff>9525</xdr:colOff>
                    <xdr:row>505</xdr:row>
                    <xdr:rowOff>0</xdr:rowOff>
                  </to>
                </anchor>
              </controlPr>
            </control>
          </mc:Choice>
        </mc:AlternateContent>
        <mc:AlternateContent xmlns:mc="http://schemas.openxmlformats.org/markup-compatibility/2006">
          <mc:Choice Requires="x14">
            <control shapeId="1623" r:id="rId90" name="Check Box 599">
              <controlPr defaultSize="0" autoFill="0" autoLine="0" autoPict="0">
                <anchor moveWithCells="1">
                  <from>
                    <xdr:col>28</xdr:col>
                    <xdr:colOff>0</xdr:colOff>
                    <xdr:row>505</xdr:row>
                    <xdr:rowOff>0</xdr:rowOff>
                  </from>
                  <to>
                    <xdr:col>46</xdr:col>
                    <xdr:colOff>9525</xdr:colOff>
                    <xdr:row>506</xdr:row>
                    <xdr:rowOff>0</xdr:rowOff>
                  </to>
                </anchor>
              </controlPr>
            </control>
          </mc:Choice>
        </mc:AlternateContent>
        <mc:AlternateContent xmlns:mc="http://schemas.openxmlformats.org/markup-compatibility/2006">
          <mc:Choice Requires="x14">
            <control shapeId="1624" r:id="rId91" name="Check Box 600">
              <controlPr defaultSize="0" autoFill="0" autoLine="0" autoPict="0">
                <anchor moveWithCells="1">
                  <from>
                    <xdr:col>28</xdr:col>
                    <xdr:colOff>0</xdr:colOff>
                    <xdr:row>506</xdr:row>
                    <xdr:rowOff>0</xdr:rowOff>
                  </from>
                  <to>
                    <xdr:col>46</xdr:col>
                    <xdr:colOff>9525</xdr:colOff>
                    <xdr:row>507</xdr:row>
                    <xdr:rowOff>0</xdr:rowOff>
                  </to>
                </anchor>
              </controlPr>
            </control>
          </mc:Choice>
        </mc:AlternateContent>
        <mc:AlternateContent xmlns:mc="http://schemas.openxmlformats.org/markup-compatibility/2006">
          <mc:Choice Requires="x14">
            <control shapeId="1625" r:id="rId92" name="Check Box 601">
              <controlPr defaultSize="0" autoFill="0" autoLine="0" autoPict="0">
                <anchor moveWithCells="1">
                  <from>
                    <xdr:col>28</xdr:col>
                    <xdr:colOff>0</xdr:colOff>
                    <xdr:row>508</xdr:row>
                    <xdr:rowOff>0</xdr:rowOff>
                  </from>
                  <to>
                    <xdr:col>46</xdr:col>
                    <xdr:colOff>9525</xdr:colOff>
                    <xdr:row>509</xdr:row>
                    <xdr:rowOff>0</xdr:rowOff>
                  </to>
                </anchor>
              </controlPr>
            </control>
          </mc:Choice>
        </mc:AlternateContent>
        <mc:AlternateContent xmlns:mc="http://schemas.openxmlformats.org/markup-compatibility/2006">
          <mc:Choice Requires="x14">
            <control shapeId="1638" r:id="rId93" name="Check Box 614">
              <controlPr defaultSize="0" autoFill="0" autoLine="0" autoPict="0">
                <anchor moveWithCells="1">
                  <from>
                    <xdr:col>28</xdr:col>
                    <xdr:colOff>0</xdr:colOff>
                    <xdr:row>507</xdr:row>
                    <xdr:rowOff>0</xdr:rowOff>
                  </from>
                  <to>
                    <xdr:col>46</xdr:col>
                    <xdr:colOff>9525</xdr:colOff>
                    <xdr:row>508</xdr:row>
                    <xdr:rowOff>0</xdr:rowOff>
                  </to>
                </anchor>
              </controlPr>
            </control>
          </mc:Choice>
        </mc:AlternateContent>
        <mc:AlternateContent xmlns:mc="http://schemas.openxmlformats.org/markup-compatibility/2006">
          <mc:Choice Requires="x14">
            <control shapeId="1683" r:id="rId94" name="Option Button 659">
              <controlPr defaultSize="0" autoFill="0" autoLine="0" autoPict="0">
                <anchor moveWithCells="1">
                  <from>
                    <xdr:col>28</xdr:col>
                    <xdr:colOff>19050</xdr:colOff>
                    <xdr:row>470</xdr:row>
                    <xdr:rowOff>28575</xdr:rowOff>
                  </from>
                  <to>
                    <xdr:col>46</xdr:col>
                    <xdr:colOff>19050</xdr:colOff>
                    <xdr:row>471</xdr:row>
                    <xdr:rowOff>0</xdr:rowOff>
                  </to>
                </anchor>
              </controlPr>
            </control>
          </mc:Choice>
        </mc:AlternateContent>
        <mc:AlternateContent xmlns:mc="http://schemas.openxmlformats.org/markup-compatibility/2006">
          <mc:Choice Requires="x14">
            <control shapeId="1684" r:id="rId95" name="Option Button 660">
              <controlPr defaultSize="0" autoFill="0" autoLine="0" autoPict="0">
                <anchor moveWithCells="1">
                  <from>
                    <xdr:col>28</xdr:col>
                    <xdr:colOff>19050</xdr:colOff>
                    <xdr:row>471</xdr:row>
                    <xdr:rowOff>114300</xdr:rowOff>
                  </from>
                  <to>
                    <xdr:col>29</xdr:col>
                    <xdr:colOff>0</xdr:colOff>
                    <xdr:row>472</xdr:row>
                    <xdr:rowOff>0</xdr:rowOff>
                  </to>
                </anchor>
              </controlPr>
            </control>
          </mc:Choice>
        </mc:AlternateContent>
        <mc:AlternateContent xmlns:mc="http://schemas.openxmlformats.org/markup-compatibility/2006">
          <mc:Choice Requires="x14">
            <control shapeId="1685" r:id="rId96" name="Option Button 661">
              <controlPr defaultSize="0" autoFill="0" autoLine="0" autoPict="0">
                <anchor moveWithCells="1">
                  <from>
                    <xdr:col>27</xdr:col>
                    <xdr:colOff>238125</xdr:colOff>
                    <xdr:row>472</xdr:row>
                    <xdr:rowOff>19050</xdr:rowOff>
                  </from>
                  <to>
                    <xdr:col>46</xdr:col>
                    <xdr:colOff>19050</xdr:colOff>
                    <xdr:row>472</xdr:row>
                    <xdr:rowOff>238125</xdr:rowOff>
                  </to>
                </anchor>
              </controlPr>
            </control>
          </mc:Choice>
        </mc:AlternateContent>
        <mc:AlternateContent xmlns:mc="http://schemas.openxmlformats.org/markup-compatibility/2006">
          <mc:Choice Requires="x14">
            <control shapeId="1686" r:id="rId97" name="Group Box 662">
              <controlPr defaultSize="0" autoFill="0" autoPict="0" altText="">
                <anchor moveWithCells="1">
                  <from>
                    <xdr:col>27</xdr:col>
                    <xdr:colOff>228600</xdr:colOff>
                    <xdr:row>470</xdr:row>
                    <xdr:rowOff>9525</xdr:rowOff>
                  </from>
                  <to>
                    <xdr:col>46</xdr:col>
                    <xdr:colOff>19050</xdr:colOff>
                    <xdr:row>473</xdr:row>
                    <xdr:rowOff>0</xdr:rowOff>
                  </to>
                </anchor>
              </controlPr>
            </control>
          </mc:Choice>
        </mc:AlternateContent>
        <mc:AlternateContent xmlns:mc="http://schemas.openxmlformats.org/markup-compatibility/2006">
          <mc:Choice Requires="x14">
            <control shapeId="1709" r:id="rId98" name="Group Box 685">
              <controlPr defaultSize="0" autoFill="0" autoPict="0">
                <anchor moveWithCells="1">
                  <from>
                    <xdr:col>9</xdr:col>
                    <xdr:colOff>9525</xdr:colOff>
                    <xdr:row>486</xdr:row>
                    <xdr:rowOff>762000</xdr:rowOff>
                  </from>
                  <to>
                    <xdr:col>29</xdr:col>
                    <xdr:colOff>0</xdr:colOff>
                    <xdr:row>490</xdr:row>
                    <xdr:rowOff>0</xdr:rowOff>
                  </to>
                </anchor>
              </controlPr>
            </control>
          </mc:Choice>
        </mc:AlternateContent>
        <mc:AlternateContent xmlns:mc="http://schemas.openxmlformats.org/markup-compatibility/2006">
          <mc:Choice Requires="x14">
            <control shapeId="1710" r:id="rId99" name="Option Button 686">
              <controlPr defaultSize="0" autoFill="0" autoLine="0" autoPict="0">
                <anchor moveWithCells="1">
                  <from>
                    <xdr:col>18</xdr:col>
                    <xdr:colOff>9525</xdr:colOff>
                    <xdr:row>487</xdr:row>
                    <xdr:rowOff>238125</xdr:rowOff>
                  </from>
                  <to>
                    <xdr:col>19</xdr:col>
                    <xdr:colOff>9525</xdr:colOff>
                    <xdr:row>487</xdr:row>
                    <xdr:rowOff>447675</xdr:rowOff>
                  </to>
                </anchor>
              </controlPr>
            </control>
          </mc:Choice>
        </mc:AlternateContent>
        <mc:AlternateContent xmlns:mc="http://schemas.openxmlformats.org/markup-compatibility/2006">
          <mc:Choice Requires="x14">
            <control shapeId="1711" r:id="rId100" name="Option Button 687">
              <controlPr defaultSize="0" autoFill="0" autoLine="0" autoPict="0">
                <anchor moveWithCells="1">
                  <from>
                    <xdr:col>18</xdr:col>
                    <xdr:colOff>19050</xdr:colOff>
                    <xdr:row>488</xdr:row>
                    <xdr:rowOff>104775</xdr:rowOff>
                  </from>
                  <to>
                    <xdr:col>19</xdr:col>
                    <xdr:colOff>19050</xdr:colOff>
                    <xdr:row>488</xdr:row>
                    <xdr:rowOff>314325</xdr:rowOff>
                  </to>
                </anchor>
              </controlPr>
            </control>
          </mc:Choice>
        </mc:AlternateContent>
        <mc:AlternateContent xmlns:mc="http://schemas.openxmlformats.org/markup-compatibility/2006">
          <mc:Choice Requires="x14">
            <control shapeId="1712" r:id="rId101" name="Option Button 688">
              <controlPr defaultSize="0" autoFill="0" autoLine="0" autoPict="0">
                <anchor moveWithCells="1">
                  <from>
                    <xdr:col>18</xdr:col>
                    <xdr:colOff>19050</xdr:colOff>
                    <xdr:row>489</xdr:row>
                    <xdr:rowOff>314325</xdr:rowOff>
                  </from>
                  <to>
                    <xdr:col>19</xdr:col>
                    <xdr:colOff>19050</xdr:colOff>
                    <xdr:row>490</xdr:row>
                    <xdr:rowOff>0</xdr:rowOff>
                  </to>
                </anchor>
              </controlPr>
            </control>
          </mc:Choice>
        </mc:AlternateContent>
        <mc:AlternateContent xmlns:mc="http://schemas.openxmlformats.org/markup-compatibility/2006">
          <mc:Choice Requires="x14">
            <control shapeId="1713" r:id="rId102" name="Option Button 689">
              <controlPr defaultSize="0" autoFill="0" autoLine="0" autoPict="0">
                <anchor moveWithCells="1">
                  <from>
                    <xdr:col>28</xdr:col>
                    <xdr:colOff>9525</xdr:colOff>
                    <xdr:row>487</xdr:row>
                    <xdr:rowOff>276225</xdr:rowOff>
                  </from>
                  <to>
                    <xdr:col>29</xdr:col>
                    <xdr:colOff>0</xdr:colOff>
                    <xdr:row>487</xdr:row>
                    <xdr:rowOff>485775</xdr:rowOff>
                  </to>
                </anchor>
              </controlPr>
            </control>
          </mc:Choice>
        </mc:AlternateContent>
        <mc:AlternateContent xmlns:mc="http://schemas.openxmlformats.org/markup-compatibility/2006">
          <mc:Choice Requires="x14">
            <control shapeId="1714" r:id="rId103" name="Option Button 690">
              <controlPr defaultSize="0" autoFill="0" autoLine="0" autoPict="0">
                <anchor moveWithCells="1">
                  <from>
                    <xdr:col>28</xdr:col>
                    <xdr:colOff>0</xdr:colOff>
                    <xdr:row>488</xdr:row>
                    <xdr:rowOff>123825</xdr:rowOff>
                  </from>
                  <to>
                    <xdr:col>29</xdr:col>
                    <xdr:colOff>0</xdr:colOff>
                    <xdr:row>488</xdr:row>
                    <xdr:rowOff>333375</xdr:rowOff>
                  </to>
                </anchor>
              </controlPr>
            </control>
          </mc:Choice>
        </mc:AlternateContent>
        <mc:AlternateContent xmlns:mc="http://schemas.openxmlformats.org/markup-compatibility/2006">
          <mc:Choice Requires="x14">
            <control shapeId="1717" r:id="rId104" name="Check Box 693">
              <controlPr defaultSize="0" autoFill="0" autoLine="0" autoPict="0">
                <anchor moveWithCells="1">
                  <from>
                    <xdr:col>27</xdr:col>
                    <xdr:colOff>219075</xdr:colOff>
                    <xdr:row>567</xdr:row>
                    <xdr:rowOff>200025</xdr:rowOff>
                  </from>
                  <to>
                    <xdr:col>29</xdr:col>
                    <xdr:colOff>0</xdr:colOff>
                    <xdr:row>568</xdr:row>
                    <xdr:rowOff>0</xdr:rowOff>
                  </to>
                </anchor>
              </controlPr>
            </control>
          </mc:Choice>
        </mc:AlternateContent>
        <mc:AlternateContent xmlns:mc="http://schemas.openxmlformats.org/markup-compatibility/2006">
          <mc:Choice Requires="x14">
            <control shapeId="1719" r:id="rId105" name="Check Box 695">
              <controlPr defaultSize="0" autoFill="0" autoLine="0" autoPict="0">
                <anchor moveWithCells="1">
                  <from>
                    <xdr:col>28</xdr:col>
                    <xdr:colOff>0</xdr:colOff>
                    <xdr:row>581</xdr:row>
                    <xdr:rowOff>38100</xdr:rowOff>
                  </from>
                  <to>
                    <xdr:col>46</xdr:col>
                    <xdr:colOff>19050</xdr:colOff>
                    <xdr:row>582</xdr:row>
                    <xdr:rowOff>0</xdr:rowOff>
                  </to>
                </anchor>
              </controlPr>
            </control>
          </mc:Choice>
        </mc:AlternateContent>
        <mc:AlternateContent xmlns:mc="http://schemas.openxmlformats.org/markup-compatibility/2006">
          <mc:Choice Requires="x14">
            <control shapeId="1720" r:id="rId106" name="Check Box 696">
              <controlPr defaultSize="0" autoFill="0" autoLine="0" autoPict="0">
                <anchor moveWithCells="1">
                  <from>
                    <xdr:col>28</xdr:col>
                    <xdr:colOff>9525</xdr:colOff>
                    <xdr:row>606</xdr:row>
                    <xdr:rowOff>209550</xdr:rowOff>
                  </from>
                  <to>
                    <xdr:col>46</xdr:col>
                    <xdr:colOff>19050</xdr:colOff>
                    <xdr:row>607</xdr:row>
                    <xdr:rowOff>0</xdr:rowOff>
                  </to>
                </anchor>
              </controlPr>
            </control>
          </mc:Choice>
        </mc:AlternateContent>
        <mc:AlternateContent xmlns:mc="http://schemas.openxmlformats.org/markup-compatibility/2006">
          <mc:Choice Requires="x14">
            <control shapeId="1724" r:id="rId107" name="Option Button 700">
              <controlPr defaultSize="0" autoFill="0" autoLine="0" autoPict="0">
                <anchor moveWithCells="1">
                  <from>
                    <xdr:col>27</xdr:col>
                    <xdr:colOff>238125</xdr:colOff>
                    <xdr:row>489</xdr:row>
                    <xdr:rowOff>295275</xdr:rowOff>
                  </from>
                  <to>
                    <xdr:col>29</xdr:col>
                    <xdr:colOff>0</xdr:colOff>
                    <xdr:row>490</xdr:row>
                    <xdr:rowOff>0</xdr:rowOff>
                  </to>
                </anchor>
              </controlPr>
            </control>
          </mc:Choice>
        </mc:AlternateContent>
        <mc:AlternateContent xmlns:mc="http://schemas.openxmlformats.org/markup-compatibility/2006">
          <mc:Choice Requires="x14">
            <control shapeId="1725" r:id="rId108" name="Option Button 701">
              <controlPr defaultSize="0" autoFill="0" autoLine="0" autoPict="0">
                <anchor moveWithCells="1">
                  <from>
                    <xdr:col>28</xdr:col>
                    <xdr:colOff>19050</xdr:colOff>
                    <xdr:row>442</xdr:row>
                    <xdr:rowOff>28575</xdr:rowOff>
                  </from>
                  <to>
                    <xdr:col>46</xdr:col>
                    <xdr:colOff>19050</xdr:colOff>
                    <xdr:row>443</xdr:row>
                    <xdr:rowOff>0</xdr:rowOff>
                  </to>
                </anchor>
              </controlPr>
            </control>
          </mc:Choice>
        </mc:AlternateContent>
        <mc:AlternateContent xmlns:mc="http://schemas.openxmlformats.org/markup-compatibility/2006">
          <mc:Choice Requires="x14">
            <control shapeId="1726" r:id="rId109" name="Option Button 702">
              <controlPr defaultSize="0" autoFill="0" autoLine="0" autoPict="0">
                <anchor moveWithCells="1">
                  <from>
                    <xdr:col>28</xdr:col>
                    <xdr:colOff>0</xdr:colOff>
                    <xdr:row>443</xdr:row>
                    <xdr:rowOff>95250</xdr:rowOff>
                  </from>
                  <to>
                    <xdr:col>46</xdr:col>
                    <xdr:colOff>19050</xdr:colOff>
                    <xdr:row>444</xdr:row>
                    <xdr:rowOff>0</xdr:rowOff>
                  </to>
                </anchor>
              </controlPr>
            </control>
          </mc:Choice>
        </mc:AlternateContent>
        <mc:AlternateContent xmlns:mc="http://schemas.openxmlformats.org/markup-compatibility/2006">
          <mc:Choice Requires="x14">
            <control shapeId="1727" r:id="rId110" name="Option Button 703">
              <controlPr defaultSize="0" autoFill="0" autoLine="0" autoPict="0">
                <anchor moveWithCells="1">
                  <from>
                    <xdr:col>28</xdr:col>
                    <xdr:colOff>9525</xdr:colOff>
                    <xdr:row>444</xdr:row>
                    <xdr:rowOff>66675</xdr:rowOff>
                  </from>
                  <to>
                    <xdr:col>46</xdr:col>
                    <xdr:colOff>28575</xdr:colOff>
                    <xdr:row>444</xdr:row>
                    <xdr:rowOff>285750</xdr:rowOff>
                  </to>
                </anchor>
              </controlPr>
            </control>
          </mc:Choice>
        </mc:AlternateContent>
        <mc:AlternateContent xmlns:mc="http://schemas.openxmlformats.org/markup-compatibility/2006">
          <mc:Choice Requires="x14">
            <control shapeId="1730" r:id="rId111" name="Option Button 706">
              <controlPr defaultSize="0" autoFill="0" autoLine="0" autoPict="0">
                <anchor moveWithCells="1">
                  <from>
                    <xdr:col>27</xdr:col>
                    <xdr:colOff>228600</xdr:colOff>
                    <xdr:row>483</xdr:row>
                    <xdr:rowOff>95250</xdr:rowOff>
                  </from>
                  <to>
                    <xdr:col>29</xdr:col>
                    <xdr:colOff>0</xdr:colOff>
                    <xdr:row>484</xdr:row>
                    <xdr:rowOff>0</xdr:rowOff>
                  </to>
                </anchor>
              </controlPr>
            </control>
          </mc:Choice>
        </mc:AlternateContent>
        <mc:AlternateContent xmlns:mc="http://schemas.openxmlformats.org/markup-compatibility/2006">
          <mc:Choice Requires="x14">
            <control shapeId="1731" r:id="rId112" name="Check Box 707">
              <controlPr defaultSize="0" autoFill="0" autoLine="0" autoPict="0">
                <anchor moveWithCells="1">
                  <from>
                    <xdr:col>28</xdr:col>
                    <xdr:colOff>19050</xdr:colOff>
                    <xdr:row>622</xdr:row>
                    <xdr:rowOff>180975</xdr:rowOff>
                  </from>
                  <to>
                    <xdr:col>46</xdr:col>
                    <xdr:colOff>28575</xdr:colOff>
                    <xdr:row>623</xdr:row>
                    <xdr:rowOff>0</xdr:rowOff>
                  </to>
                </anchor>
              </controlPr>
            </control>
          </mc:Choice>
        </mc:AlternateContent>
        <mc:AlternateContent xmlns:mc="http://schemas.openxmlformats.org/markup-compatibility/2006">
          <mc:Choice Requires="x14">
            <control shapeId="1732" r:id="rId113" name="Check Box 708">
              <controlPr defaultSize="0" autoFill="0" autoLine="0" autoPict="0">
                <anchor moveWithCells="1">
                  <from>
                    <xdr:col>28</xdr:col>
                    <xdr:colOff>19050</xdr:colOff>
                    <xdr:row>626</xdr:row>
                    <xdr:rowOff>180975</xdr:rowOff>
                  </from>
                  <to>
                    <xdr:col>46</xdr:col>
                    <xdr:colOff>28575</xdr:colOff>
                    <xdr:row>627</xdr:row>
                    <xdr:rowOff>0</xdr:rowOff>
                  </to>
                </anchor>
              </controlPr>
            </control>
          </mc:Choice>
        </mc:AlternateContent>
        <mc:AlternateContent xmlns:mc="http://schemas.openxmlformats.org/markup-compatibility/2006">
          <mc:Choice Requires="x14">
            <control shapeId="1733" r:id="rId114" name="Option Button 709">
              <controlPr defaultSize="0" autoFill="0" autoLine="0" autoPict="0">
                <anchor moveWithCells="1">
                  <from>
                    <xdr:col>25</xdr:col>
                    <xdr:colOff>142875</xdr:colOff>
                    <xdr:row>53</xdr:row>
                    <xdr:rowOff>9525</xdr:rowOff>
                  </from>
                  <to>
                    <xdr:col>26</xdr:col>
                    <xdr:colOff>142875</xdr:colOff>
                    <xdr:row>54</xdr:row>
                    <xdr:rowOff>0</xdr:rowOff>
                  </to>
                </anchor>
              </controlPr>
            </control>
          </mc:Choice>
        </mc:AlternateContent>
        <mc:AlternateContent xmlns:mc="http://schemas.openxmlformats.org/markup-compatibility/2006">
          <mc:Choice Requires="x14">
            <control shapeId="1734" r:id="rId115" name="Check Box 710">
              <controlPr defaultSize="0" autoFill="0" autoLine="0" autoPict="0">
                <anchor moveWithCells="1">
                  <from>
                    <xdr:col>27</xdr:col>
                    <xdr:colOff>133350</xdr:colOff>
                    <xdr:row>53</xdr:row>
                    <xdr:rowOff>0</xdr:rowOff>
                  </from>
                  <to>
                    <xdr:col>46</xdr:col>
                    <xdr:colOff>9525</xdr:colOff>
                    <xdr:row>54</xdr:row>
                    <xdr:rowOff>0</xdr:rowOff>
                  </to>
                </anchor>
              </controlPr>
            </control>
          </mc:Choice>
        </mc:AlternateContent>
        <mc:AlternateContent xmlns:mc="http://schemas.openxmlformats.org/markup-compatibility/2006">
          <mc:Choice Requires="x14">
            <control shapeId="1735" r:id="rId116" name="Check Box 711">
              <controlPr defaultSize="0" autoFill="0" autoLine="0" autoPict="0">
                <anchor moveWithCells="1">
                  <from>
                    <xdr:col>27</xdr:col>
                    <xdr:colOff>133350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736" r:id="rId117" name="Option Button 712">
              <controlPr defaultSize="0" autoFill="0" autoLine="0" autoPict="0">
                <anchor moveWithCells="1">
                  <from>
                    <xdr:col>25</xdr:col>
                    <xdr:colOff>142875</xdr:colOff>
                    <xdr:row>53</xdr:row>
                    <xdr:rowOff>0</xdr:rowOff>
                  </from>
                  <to>
                    <xdr:col>26</xdr:col>
                    <xdr:colOff>142875</xdr:colOff>
                    <xdr:row>53</xdr:row>
                    <xdr:rowOff>0</xdr:rowOff>
                  </to>
                </anchor>
              </controlPr>
            </control>
          </mc:Choice>
        </mc:AlternateContent>
        <mc:AlternateContent xmlns:mc="http://schemas.openxmlformats.org/markup-compatibility/2006">
          <mc:Choice Requires="x14">
            <control shapeId="1737" r:id="rId118" name="Check Box 713">
              <controlPr defaultSize="0" autoFill="0" autoLine="0" autoPict="0">
                <anchor moveWithCells="1">
                  <from>
                    <xdr:col>27</xdr:col>
                    <xdr:colOff>133350</xdr:colOff>
                    <xdr:row>55</xdr:row>
                    <xdr:rowOff>0</xdr:rowOff>
                  </from>
                  <to>
                    <xdr:col>28</xdr:col>
                    <xdr:colOff>161925</xdr:colOff>
                    <xdr:row>55</xdr:row>
                    <xdr:rowOff>180975</xdr:rowOff>
                  </to>
                </anchor>
              </controlPr>
            </control>
          </mc:Choice>
        </mc:AlternateContent>
        <mc:AlternateContent xmlns:mc="http://schemas.openxmlformats.org/markup-compatibility/2006">
          <mc:Choice Requires="x14">
            <control shapeId="1738" r:id="rId119" name="Option Button 714">
              <controlPr defaultSize="0" autoFill="0" autoLine="0" autoPict="0">
                <anchor moveWithCells="1">
                  <from>
                    <xdr:col>25</xdr:col>
                    <xdr:colOff>142875</xdr:colOff>
                    <xdr:row>54</xdr:row>
                    <xdr:rowOff>0</xdr:rowOff>
                  </from>
                  <to>
                    <xdr:col>26</xdr:col>
                    <xdr:colOff>142875</xdr:colOff>
                    <xdr:row>55</xdr:row>
                    <xdr:rowOff>0</xdr:rowOff>
                  </to>
                </anchor>
              </controlPr>
            </control>
          </mc:Choice>
        </mc:AlternateContent>
        <mc:AlternateContent xmlns:mc="http://schemas.openxmlformats.org/markup-compatibility/2006">
          <mc:Choice Requires="x14">
            <control shapeId="1739" r:id="rId120" name="Option Button 715">
              <controlPr defaultSize="0" autoFill="0" autoLine="0" autoPict="0">
                <anchor moveWithCells="1">
                  <from>
                    <xdr:col>25</xdr:col>
                    <xdr:colOff>142875</xdr:colOff>
                    <xdr:row>55</xdr:row>
                    <xdr:rowOff>19050</xdr:rowOff>
                  </from>
                  <to>
                    <xdr:col>26</xdr:col>
                    <xdr:colOff>190500</xdr:colOff>
                    <xdr:row>55</xdr:row>
                    <xdr:rowOff>190500</xdr:rowOff>
                  </to>
                </anchor>
              </controlPr>
            </control>
          </mc:Choice>
        </mc:AlternateContent>
        <mc:AlternateContent xmlns:mc="http://schemas.openxmlformats.org/markup-compatibility/2006">
          <mc:Choice Requires="x14">
            <control shapeId="1740" r:id="rId121" name="Option Button 716">
              <controlPr defaultSize="0" autoFill="0" autoLine="0" autoPict="0">
                <anchor moveWithCells="1">
                  <from>
                    <xdr:col>25</xdr:col>
                    <xdr:colOff>142875</xdr:colOff>
                    <xdr:row>56</xdr:row>
                    <xdr:rowOff>0</xdr:rowOff>
                  </from>
                  <to>
                    <xdr:col>26</xdr:col>
                    <xdr:colOff>228600</xdr:colOff>
                    <xdr:row>56</xdr:row>
                    <xdr:rowOff>200025</xdr:rowOff>
                  </to>
                </anchor>
              </controlPr>
            </control>
          </mc:Choice>
        </mc:AlternateContent>
        <mc:AlternateContent xmlns:mc="http://schemas.openxmlformats.org/markup-compatibility/2006">
          <mc:Choice Requires="x14">
            <control shapeId="1741" r:id="rId122" name="Option Button 717">
              <controlPr defaultSize="0" autoFill="0" autoLine="0" autoPict="0">
                <anchor moveWithCells="1">
                  <from>
                    <xdr:col>25</xdr:col>
                    <xdr:colOff>142875</xdr:colOff>
                    <xdr:row>57</xdr:row>
                    <xdr:rowOff>0</xdr:rowOff>
                  </from>
                  <to>
                    <xdr:col>26</xdr:col>
                    <xdr:colOff>228600</xdr:colOff>
                    <xdr:row>58</xdr:row>
                    <xdr:rowOff>9525</xdr:rowOff>
                  </to>
                </anchor>
              </controlPr>
            </control>
          </mc:Choice>
        </mc:AlternateContent>
        <mc:AlternateContent xmlns:mc="http://schemas.openxmlformats.org/markup-compatibility/2006">
          <mc:Choice Requires="x14">
            <control shapeId="1742" r:id="rId123" name="Option Button 718">
              <controlPr defaultSize="0" autoFill="0" autoLine="0" autoPict="0">
                <anchor moveWithCells="1">
                  <from>
                    <xdr:col>25</xdr:col>
                    <xdr:colOff>142875</xdr:colOff>
                    <xdr:row>58</xdr:row>
                    <xdr:rowOff>0</xdr:rowOff>
                  </from>
                  <to>
                    <xdr:col>26</xdr:col>
                    <xdr:colOff>228600</xdr:colOff>
                    <xdr:row>59</xdr:row>
                    <xdr:rowOff>19050</xdr:rowOff>
                  </to>
                </anchor>
              </controlPr>
            </control>
          </mc:Choice>
        </mc:AlternateContent>
        <mc:AlternateContent xmlns:mc="http://schemas.openxmlformats.org/markup-compatibility/2006">
          <mc:Choice Requires="x14">
            <control shapeId="1743" r:id="rId124" name="Option Button 719">
              <controlPr defaultSize="0" autoFill="0" autoLine="0" autoPict="0">
                <anchor moveWithCells="1">
                  <from>
                    <xdr:col>25</xdr:col>
                    <xdr:colOff>142875</xdr:colOff>
                    <xdr:row>59</xdr:row>
                    <xdr:rowOff>0</xdr:rowOff>
                  </from>
                  <to>
                    <xdr:col>26</xdr:col>
                    <xdr:colOff>228600</xdr:colOff>
                    <xdr:row>60</xdr:row>
                    <xdr:rowOff>19050</xdr:rowOff>
                  </to>
                </anchor>
              </controlPr>
            </control>
          </mc:Choice>
        </mc:AlternateContent>
        <mc:AlternateContent xmlns:mc="http://schemas.openxmlformats.org/markup-compatibility/2006">
          <mc:Choice Requires="x14">
            <control shapeId="1744" r:id="rId125" name="Option Button 720">
              <controlPr defaultSize="0" autoFill="0" autoLine="0" autoPict="0">
                <anchor moveWithCells="1">
                  <from>
                    <xdr:col>25</xdr:col>
                    <xdr:colOff>142875</xdr:colOff>
                    <xdr:row>60</xdr:row>
                    <xdr:rowOff>0</xdr:rowOff>
                  </from>
                  <to>
                    <xdr:col>26</xdr:col>
                    <xdr:colOff>228600</xdr:colOff>
                    <xdr:row>61</xdr:row>
                    <xdr:rowOff>9525</xdr:rowOff>
                  </to>
                </anchor>
              </controlPr>
            </control>
          </mc:Choice>
        </mc:AlternateContent>
        <mc:AlternateContent xmlns:mc="http://schemas.openxmlformats.org/markup-compatibility/2006">
          <mc:Choice Requires="x14">
            <control shapeId="1745" r:id="rId126" name="Option Button 721">
              <controlPr defaultSize="0" autoFill="0" autoLine="0" autoPict="0">
                <anchor moveWithCells="1">
                  <from>
                    <xdr:col>25</xdr:col>
                    <xdr:colOff>142875</xdr:colOff>
                    <xdr:row>61</xdr:row>
                    <xdr:rowOff>0</xdr:rowOff>
                  </from>
                  <to>
                    <xdr:col>26</xdr:col>
                    <xdr:colOff>228600</xdr:colOff>
                    <xdr:row>62</xdr:row>
                    <xdr:rowOff>9525</xdr:rowOff>
                  </to>
                </anchor>
              </controlPr>
            </control>
          </mc:Choice>
        </mc:AlternateContent>
        <mc:AlternateContent xmlns:mc="http://schemas.openxmlformats.org/markup-compatibility/2006">
          <mc:Choice Requires="x14">
            <control shapeId="1746" r:id="rId127" name="Option Button 722">
              <controlPr defaultSize="0" autoFill="0" autoLine="0" autoPict="0">
                <anchor moveWithCells="1">
                  <from>
                    <xdr:col>25</xdr:col>
                    <xdr:colOff>142875</xdr:colOff>
                    <xdr:row>62</xdr:row>
                    <xdr:rowOff>0</xdr:rowOff>
                  </from>
                  <to>
                    <xdr:col>26</xdr:col>
                    <xdr:colOff>228600</xdr:colOff>
                    <xdr:row>63</xdr:row>
                    <xdr:rowOff>19050</xdr:rowOff>
                  </to>
                </anchor>
              </controlPr>
            </control>
          </mc:Choice>
        </mc:AlternateContent>
        <mc:AlternateContent xmlns:mc="http://schemas.openxmlformats.org/markup-compatibility/2006">
          <mc:Choice Requires="x14">
            <control shapeId="1747" r:id="rId128" name="Option Button 723">
              <controlPr defaultSize="0" autoFill="0" autoLine="0" autoPict="0">
                <anchor moveWithCells="1">
                  <from>
                    <xdr:col>25</xdr:col>
                    <xdr:colOff>142875</xdr:colOff>
                    <xdr:row>63</xdr:row>
                    <xdr:rowOff>0</xdr:rowOff>
                  </from>
                  <to>
                    <xdr:col>26</xdr:col>
                    <xdr:colOff>133350</xdr:colOff>
                    <xdr:row>64</xdr:row>
                    <xdr:rowOff>9525</xdr:rowOff>
                  </to>
                </anchor>
              </controlPr>
            </control>
          </mc:Choice>
        </mc:AlternateContent>
        <mc:AlternateContent xmlns:mc="http://schemas.openxmlformats.org/markup-compatibility/2006">
          <mc:Choice Requires="x14">
            <control shapeId="1748" r:id="rId129" name="Option Button 724">
              <controlPr defaultSize="0" autoFill="0" autoLine="0" autoPict="0">
                <anchor moveWithCells="1">
                  <from>
                    <xdr:col>25</xdr:col>
                    <xdr:colOff>142875</xdr:colOff>
                    <xdr:row>64</xdr:row>
                    <xdr:rowOff>0</xdr:rowOff>
                  </from>
                  <to>
                    <xdr:col>26</xdr:col>
                    <xdr:colOff>228600</xdr:colOff>
                    <xdr:row>65</xdr:row>
                    <xdr:rowOff>19050</xdr:rowOff>
                  </to>
                </anchor>
              </controlPr>
            </control>
          </mc:Choice>
        </mc:AlternateContent>
        <mc:AlternateContent xmlns:mc="http://schemas.openxmlformats.org/markup-compatibility/2006">
          <mc:Choice Requires="x14">
            <control shapeId="1749" r:id="rId130" name="Option Button 725">
              <controlPr locked="0"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50" r:id="rId131" name="Check Box 726">
              <controlPr defaultSize="0" autoFill="0" autoLine="0" autoPict="0">
                <anchor moveWithCells="1">
                  <from>
                    <xdr:col>27</xdr:col>
                    <xdr:colOff>133350</xdr:colOff>
                    <xdr:row>57</xdr:row>
                    <xdr:rowOff>0</xdr:rowOff>
                  </from>
                  <to>
                    <xdr:col>28</xdr:col>
                    <xdr:colOff>161925</xdr:colOff>
                    <xdr:row>57</xdr:row>
                    <xdr:rowOff>180975</xdr:rowOff>
                  </to>
                </anchor>
              </controlPr>
            </control>
          </mc:Choice>
        </mc:AlternateContent>
        <mc:AlternateContent xmlns:mc="http://schemas.openxmlformats.org/markup-compatibility/2006">
          <mc:Choice Requires="x14">
            <control shapeId="1751" r:id="rId132" name="Check Box 727">
              <controlPr defaultSize="0" autoFill="0" autoLine="0" autoPict="0">
                <anchor moveWithCells="1">
                  <from>
                    <xdr:col>27</xdr:col>
                    <xdr:colOff>133350</xdr:colOff>
                    <xdr:row>56</xdr:row>
                    <xdr:rowOff>0</xdr:rowOff>
                  </from>
                  <to>
                    <xdr:col>28</xdr:col>
                    <xdr:colOff>161925</xdr:colOff>
                    <xdr:row>56</xdr:row>
                    <xdr:rowOff>180975</xdr:rowOff>
                  </to>
                </anchor>
              </controlPr>
            </control>
          </mc:Choice>
        </mc:AlternateContent>
        <mc:AlternateContent xmlns:mc="http://schemas.openxmlformats.org/markup-compatibility/2006">
          <mc:Choice Requires="x14">
            <control shapeId="1752" r:id="rId133" name="Check Box 728">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mc:AlternateContent xmlns:mc="http://schemas.openxmlformats.org/markup-compatibility/2006">
          <mc:Choice Requires="x14">
            <control shapeId="1753" r:id="rId134" name="Check Box 729">
              <controlPr defaultSize="0" autoFill="0" autoLine="0" autoPict="0">
                <anchor moveWithCells="1">
                  <from>
                    <xdr:col>27</xdr:col>
                    <xdr:colOff>133350</xdr:colOff>
                    <xdr:row>57</xdr:row>
                    <xdr:rowOff>190500</xdr:rowOff>
                  </from>
                  <to>
                    <xdr:col>28</xdr:col>
                    <xdr:colOff>161925</xdr:colOff>
                    <xdr:row>58</xdr:row>
                    <xdr:rowOff>180975</xdr:rowOff>
                  </to>
                </anchor>
              </controlPr>
            </control>
          </mc:Choice>
        </mc:AlternateContent>
        <mc:AlternateContent xmlns:mc="http://schemas.openxmlformats.org/markup-compatibility/2006">
          <mc:Choice Requires="x14">
            <control shapeId="1754" r:id="rId135" name="Check Box 730">
              <controlPr defaultSize="0" autoFill="0" autoLine="0" autoPict="0">
                <anchor moveWithCells="1">
                  <from>
                    <xdr:col>27</xdr:col>
                    <xdr:colOff>133350</xdr:colOff>
                    <xdr:row>62</xdr:row>
                    <xdr:rowOff>0</xdr:rowOff>
                  </from>
                  <to>
                    <xdr:col>28</xdr:col>
                    <xdr:colOff>161925</xdr:colOff>
                    <xdr:row>62</xdr:row>
                    <xdr:rowOff>180975</xdr:rowOff>
                  </to>
                </anchor>
              </controlPr>
            </control>
          </mc:Choice>
        </mc:AlternateContent>
        <mc:AlternateContent xmlns:mc="http://schemas.openxmlformats.org/markup-compatibility/2006">
          <mc:Choice Requires="x14">
            <control shapeId="1755" r:id="rId136" name="Check Box 731">
              <controlPr defaultSize="0" autoFill="0" autoLine="0" autoPict="0">
                <anchor moveWithCells="1">
                  <from>
                    <xdr:col>27</xdr:col>
                    <xdr:colOff>133350</xdr:colOff>
                    <xdr:row>58</xdr:row>
                    <xdr:rowOff>171450</xdr:rowOff>
                  </from>
                  <to>
                    <xdr:col>28</xdr:col>
                    <xdr:colOff>161925</xdr:colOff>
                    <xdr:row>60</xdr:row>
                    <xdr:rowOff>28575</xdr:rowOff>
                  </to>
                </anchor>
              </controlPr>
            </control>
          </mc:Choice>
        </mc:AlternateContent>
        <mc:AlternateContent xmlns:mc="http://schemas.openxmlformats.org/markup-compatibility/2006">
          <mc:Choice Requires="x14">
            <control shapeId="1756" r:id="rId137" name="Check Box 732">
              <controlPr defaultSize="0" autoFill="0" autoLine="0" autoPict="0">
                <anchor moveWithCells="1">
                  <from>
                    <xdr:col>27</xdr:col>
                    <xdr:colOff>133350</xdr:colOff>
                    <xdr:row>60</xdr:row>
                    <xdr:rowOff>0</xdr:rowOff>
                  </from>
                  <to>
                    <xdr:col>28</xdr:col>
                    <xdr:colOff>161925</xdr:colOff>
                    <xdr:row>60</xdr:row>
                    <xdr:rowOff>180975</xdr:rowOff>
                  </to>
                </anchor>
              </controlPr>
            </control>
          </mc:Choice>
        </mc:AlternateContent>
        <mc:AlternateContent xmlns:mc="http://schemas.openxmlformats.org/markup-compatibility/2006">
          <mc:Choice Requires="x14">
            <control shapeId="1757" r:id="rId138" name="Check Box 733">
              <controlPr defaultSize="0" autoFill="0" autoLine="0" autoPict="0">
                <anchor moveWithCells="1">
                  <from>
                    <xdr:col>27</xdr:col>
                    <xdr:colOff>133350</xdr:colOff>
                    <xdr:row>61</xdr:row>
                    <xdr:rowOff>0</xdr:rowOff>
                  </from>
                  <to>
                    <xdr:col>28</xdr:col>
                    <xdr:colOff>161925</xdr:colOff>
                    <xdr:row>61</xdr:row>
                    <xdr:rowOff>180975</xdr:rowOff>
                  </to>
                </anchor>
              </controlPr>
            </control>
          </mc:Choice>
        </mc:AlternateContent>
        <mc:AlternateContent xmlns:mc="http://schemas.openxmlformats.org/markup-compatibility/2006">
          <mc:Choice Requires="x14">
            <control shapeId="1758" r:id="rId139" name="Check Box 734">
              <controlPr defaultSize="0" autoFill="0" autoLine="0" autoPict="0">
                <anchor moveWithCells="1">
                  <from>
                    <xdr:col>27</xdr:col>
                    <xdr:colOff>133350</xdr:colOff>
                    <xdr:row>63</xdr:row>
                    <xdr:rowOff>0</xdr:rowOff>
                  </from>
                  <to>
                    <xdr:col>28</xdr:col>
                    <xdr:colOff>161925</xdr:colOff>
                    <xdr:row>63</xdr:row>
                    <xdr:rowOff>180975</xdr:rowOff>
                  </to>
                </anchor>
              </controlPr>
            </control>
          </mc:Choice>
        </mc:AlternateContent>
        <mc:AlternateContent xmlns:mc="http://schemas.openxmlformats.org/markup-compatibility/2006">
          <mc:Choice Requires="x14">
            <control shapeId="1759" r:id="rId140" name="Check Box 735">
              <controlPr defaultSize="0" autoFill="0" autoLine="0" autoPict="0">
                <anchor moveWithCells="1">
                  <from>
                    <xdr:col>27</xdr:col>
                    <xdr:colOff>133350</xdr:colOff>
                    <xdr:row>63</xdr:row>
                    <xdr:rowOff>190500</xdr:rowOff>
                  </from>
                  <to>
                    <xdr:col>28</xdr:col>
                    <xdr:colOff>85725</xdr:colOff>
                    <xdr:row>65</xdr:row>
                    <xdr:rowOff>9525</xdr:rowOff>
                  </to>
                </anchor>
              </controlPr>
            </control>
          </mc:Choice>
        </mc:AlternateContent>
        <mc:AlternateContent xmlns:mc="http://schemas.openxmlformats.org/markup-compatibility/2006">
          <mc:Choice Requires="x14">
            <control shapeId="1760" r:id="rId141" name="Group Box 736">
              <controlPr defaultSize="0" autoFill="0" autoPict="0">
                <anchor moveWithCells="1">
                  <from>
                    <xdr:col>25</xdr:col>
                    <xdr:colOff>0</xdr:colOff>
                    <xdr:row>53</xdr:row>
                    <xdr:rowOff>0</xdr:rowOff>
                  </from>
                  <to>
                    <xdr:col>26</xdr:col>
                    <xdr:colOff>238125</xdr:colOff>
                    <xdr:row>73</xdr:row>
                    <xdr:rowOff>0</xdr:rowOff>
                  </to>
                </anchor>
              </controlPr>
            </control>
          </mc:Choice>
        </mc:AlternateContent>
        <mc:AlternateContent xmlns:mc="http://schemas.openxmlformats.org/markup-compatibility/2006">
          <mc:Choice Requires="x14">
            <control shapeId="1761" r:id="rId142" name="Option Button 737">
              <controlPr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62" r:id="rId143" name="Option Button 738">
              <controlPr defaultSize="0" autoFill="0" autoLine="0" autoPict="0">
                <anchor moveWithCells="1">
                  <from>
                    <xdr:col>25</xdr:col>
                    <xdr:colOff>142875</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63" r:id="rId144" name="Option Button 739">
              <controlPr defaultSize="0" autoFill="0" autoLine="0" autoPict="0">
                <anchor moveWithCells="1">
                  <from>
                    <xdr:col>25</xdr:col>
                    <xdr:colOff>142875</xdr:colOff>
                    <xdr:row>67</xdr:row>
                    <xdr:rowOff>0</xdr:rowOff>
                  </from>
                  <to>
                    <xdr:col>26</xdr:col>
                    <xdr:colOff>228600</xdr:colOff>
                    <xdr:row>68</xdr:row>
                    <xdr:rowOff>19050</xdr:rowOff>
                  </to>
                </anchor>
              </controlPr>
            </control>
          </mc:Choice>
        </mc:AlternateContent>
        <mc:AlternateContent xmlns:mc="http://schemas.openxmlformats.org/markup-compatibility/2006">
          <mc:Choice Requires="x14">
            <control shapeId="1764" r:id="rId145" name="Option Button 740">
              <controlPr defaultSize="0" autoFill="0" autoLine="0" autoPict="0">
                <anchor moveWithCells="1">
                  <from>
                    <xdr:col>25</xdr:col>
                    <xdr:colOff>142875</xdr:colOff>
                    <xdr:row>68</xdr:row>
                    <xdr:rowOff>0</xdr:rowOff>
                  </from>
                  <to>
                    <xdr:col>26</xdr:col>
                    <xdr:colOff>228600</xdr:colOff>
                    <xdr:row>69</xdr:row>
                    <xdr:rowOff>9525</xdr:rowOff>
                  </to>
                </anchor>
              </controlPr>
            </control>
          </mc:Choice>
        </mc:AlternateContent>
        <mc:AlternateContent xmlns:mc="http://schemas.openxmlformats.org/markup-compatibility/2006">
          <mc:Choice Requires="x14">
            <control shapeId="1765" r:id="rId146" name="Check Box 741">
              <controlPr defaultSize="0" autoFill="0" autoLine="0" autoPict="0">
                <anchor moveWithCells="1">
                  <from>
                    <xdr:col>27</xdr:col>
                    <xdr:colOff>133350</xdr:colOff>
                    <xdr:row>65</xdr:row>
                    <xdr:rowOff>190500</xdr:rowOff>
                  </from>
                  <to>
                    <xdr:col>28</xdr:col>
                    <xdr:colOff>161925</xdr:colOff>
                    <xdr:row>66</xdr:row>
                    <xdr:rowOff>180975</xdr:rowOff>
                  </to>
                </anchor>
              </controlPr>
            </control>
          </mc:Choice>
        </mc:AlternateContent>
        <mc:AlternateContent xmlns:mc="http://schemas.openxmlformats.org/markup-compatibility/2006">
          <mc:Choice Requires="x14">
            <control shapeId="1766" r:id="rId147" name="Check Box 742">
              <controlPr defaultSize="0" autoFill="0" autoLine="0" autoPict="0">
                <anchor moveWithCells="1">
                  <from>
                    <xdr:col>27</xdr:col>
                    <xdr:colOff>133350</xdr:colOff>
                    <xdr:row>66</xdr:row>
                    <xdr:rowOff>171450</xdr:rowOff>
                  </from>
                  <to>
                    <xdr:col>28</xdr:col>
                    <xdr:colOff>161925</xdr:colOff>
                    <xdr:row>68</xdr:row>
                    <xdr:rowOff>28575</xdr:rowOff>
                  </to>
                </anchor>
              </controlPr>
            </control>
          </mc:Choice>
        </mc:AlternateContent>
        <mc:AlternateContent xmlns:mc="http://schemas.openxmlformats.org/markup-compatibility/2006">
          <mc:Choice Requires="x14">
            <control shapeId="1767" r:id="rId148" name="Check Box 743">
              <controlPr defaultSize="0" autoFill="0" autoLine="0" autoPict="0">
                <anchor moveWithCells="1">
                  <from>
                    <xdr:col>27</xdr:col>
                    <xdr:colOff>133350</xdr:colOff>
                    <xdr:row>68</xdr:row>
                    <xdr:rowOff>0</xdr:rowOff>
                  </from>
                  <to>
                    <xdr:col>28</xdr:col>
                    <xdr:colOff>161925</xdr:colOff>
                    <xdr:row>68</xdr:row>
                    <xdr:rowOff>180975</xdr:rowOff>
                  </to>
                </anchor>
              </controlPr>
            </control>
          </mc:Choice>
        </mc:AlternateContent>
        <mc:AlternateContent xmlns:mc="http://schemas.openxmlformats.org/markup-compatibility/2006">
          <mc:Choice Requires="x14">
            <control shapeId="1768" r:id="rId149" name="Option Button 744">
              <controlPr defaultSize="0" autoFill="0" autoLine="0" autoPict="0">
                <anchor moveWithCells="1">
                  <from>
                    <xdr:col>25</xdr:col>
                    <xdr:colOff>142875</xdr:colOff>
                    <xdr:row>68</xdr:row>
                    <xdr:rowOff>0</xdr:rowOff>
                  </from>
                  <to>
                    <xdr:col>26</xdr:col>
                    <xdr:colOff>228600</xdr:colOff>
                    <xdr:row>69</xdr:row>
                    <xdr:rowOff>9525</xdr:rowOff>
                  </to>
                </anchor>
              </controlPr>
            </control>
          </mc:Choice>
        </mc:AlternateContent>
        <mc:AlternateContent xmlns:mc="http://schemas.openxmlformats.org/markup-compatibility/2006">
          <mc:Choice Requires="x14">
            <control shapeId="1769" r:id="rId150" name="Option Button 745">
              <controlPr defaultSize="0" autoFill="0" autoLine="0" autoPict="0">
                <anchor moveWithCells="1">
                  <from>
                    <xdr:col>25</xdr:col>
                    <xdr:colOff>142875</xdr:colOff>
                    <xdr:row>69</xdr:row>
                    <xdr:rowOff>0</xdr:rowOff>
                  </from>
                  <to>
                    <xdr:col>26</xdr:col>
                    <xdr:colOff>228600</xdr:colOff>
                    <xdr:row>70</xdr:row>
                    <xdr:rowOff>19050</xdr:rowOff>
                  </to>
                </anchor>
              </controlPr>
            </control>
          </mc:Choice>
        </mc:AlternateContent>
        <mc:AlternateContent xmlns:mc="http://schemas.openxmlformats.org/markup-compatibility/2006">
          <mc:Choice Requires="x14">
            <control shapeId="1770" r:id="rId151" name="Option Button 746">
              <controlPr defaultSize="0" autoFill="0" autoLine="0" autoPict="0">
                <anchor moveWithCells="1">
                  <from>
                    <xdr:col>25</xdr:col>
                    <xdr:colOff>142875</xdr:colOff>
                    <xdr:row>70</xdr:row>
                    <xdr:rowOff>0</xdr:rowOff>
                  </from>
                  <to>
                    <xdr:col>26</xdr:col>
                    <xdr:colOff>228600</xdr:colOff>
                    <xdr:row>71</xdr:row>
                    <xdr:rowOff>19050</xdr:rowOff>
                  </to>
                </anchor>
              </controlPr>
            </control>
          </mc:Choice>
        </mc:AlternateContent>
        <mc:AlternateContent xmlns:mc="http://schemas.openxmlformats.org/markup-compatibility/2006">
          <mc:Choice Requires="x14">
            <control shapeId="1771" r:id="rId152" name="Option Button 747">
              <controlPr defaultSize="0" autoFill="0" autoLine="0" autoPict="0">
                <anchor moveWithCells="1">
                  <from>
                    <xdr:col>25</xdr:col>
                    <xdr:colOff>142875</xdr:colOff>
                    <xdr:row>71</xdr:row>
                    <xdr:rowOff>0</xdr:rowOff>
                  </from>
                  <to>
                    <xdr:col>26</xdr:col>
                    <xdr:colOff>228600</xdr:colOff>
                    <xdr:row>72</xdr:row>
                    <xdr:rowOff>9525</xdr:rowOff>
                  </to>
                </anchor>
              </controlPr>
            </control>
          </mc:Choice>
        </mc:AlternateContent>
        <mc:AlternateContent xmlns:mc="http://schemas.openxmlformats.org/markup-compatibility/2006">
          <mc:Choice Requires="x14">
            <control shapeId="1772" r:id="rId153" name="Check Box 748">
              <controlPr defaultSize="0" autoFill="0" autoLine="0" autoPict="0">
                <anchor moveWithCells="1">
                  <from>
                    <xdr:col>27</xdr:col>
                    <xdr:colOff>133350</xdr:colOff>
                    <xdr:row>68</xdr:row>
                    <xdr:rowOff>190500</xdr:rowOff>
                  </from>
                  <to>
                    <xdr:col>28</xdr:col>
                    <xdr:colOff>161925</xdr:colOff>
                    <xdr:row>69</xdr:row>
                    <xdr:rowOff>180975</xdr:rowOff>
                  </to>
                </anchor>
              </controlPr>
            </control>
          </mc:Choice>
        </mc:AlternateContent>
        <mc:AlternateContent xmlns:mc="http://schemas.openxmlformats.org/markup-compatibility/2006">
          <mc:Choice Requires="x14">
            <control shapeId="1773" r:id="rId154" name="Check Box 749">
              <controlPr defaultSize="0" autoFill="0" autoLine="0" autoPict="0">
                <anchor moveWithCells="1">
                  <from>
                    <xdr:col>27</xdr:col>
                    <xdr:colOff>133350</xdr:colOff>
                    <xdr:row>69</xdr:row>
                    <xdr:rowOff>171450</xdr:rowOff>
                  </from>
                  <to>
                    <xdr:col>28</xdr:col>
                    <xdr:colOff>161925</xdr:colOff>
                    <xdr:row>71</xdr:row>
                    <xdr:rowOff>28575</xdr:rowOff>
                  </to>
                </anchor>
              </controlPr>
            </control>
          </mc:Choice>
        </mc:AlternateContent>
        <mc:AlternateContent xmlns:mc="http://schemas.openxmlformats.org/markup-compatibility/2006">
          <mc:Choice Requires="x14">
            <control shapeId="1774" r:id="rId155" name="Check Box 750">
              <controlPr defaultSize="0" autoFill="0" autoLine="0" autoPict="0">
                <anchor moveWithCells="1">
                  <from>
                    <xdr:col>27</xdr:col>
                    <xdr:colOff>133350</xdr:colOff>
                    <xdr:row>71</xdr:row>
                    <xdr:rowOff>0</xdr:rowOff>
                  </from>
                  <to>
                    <xdr:col>28</xdr:col>
                    <xdr:colOff>161925</xdr:colOff>
                    <xdr:row>71</xdr:row>
                    <xdr:rowOff>180975</xdr:rowOff>
                  </to>
                </anchor>
              </controlPr>
            </control>
          </mc:Choice>
        </mc:AlternateContent>
        <mc:AlternateContent xmlns:mc="http://schemas.openxmlformats.org/markup-compatibility/2006">
          <mc:Choice Requires="x14">
            <control shapeId="1775" r:id="rId156" name="Option Button 751">
              <controlPr defaultSize="0" autoFill="0" autoLine="0" autoPict="0">
                <anchor moveWithCells="1">
                  <from>
                    <xdr:col>25</xdr:col>
                    <xdr:colOff>142875</xdr:colOff>
                    <xdr:row>71</xdr:row>
                    <xdr:rowOff>0</xdr:rowOff>
                  </from>
                  <to>
                    <xdr:col>26</xdr:col>
                    <xdr:colOff>228600</xdr:colOff>
                    <xdr:row>72</xdr:row>
                    <xdr:rowOff>9525</xdr:rowOff>
                  </to>
                </anchor>
              </controlPr>
            </control>
          </mc:Choice>
        </mc:AlternateContent>
        <mc:AlternateContent xmlns:mc="http://schemas.openxmlformats.org/markup-compatibility/2006">
          <mc:Choice Requires="x14">
            <control shapeId="1776" r:id="rId157" name="Option Button 752">
              <controlPr defaultSize="0" autoFill="0" autoLine="0" autoPict="0">
                <anchor moveWithCells="1">
                  <from>
                    <xdr:col>25</xdr:col>
                    <xdr:colOff>142875</xdr:colOff>
                    <xdr:row>72</xdr:row>
                    <xdr:rowOff>0</xdr:rowOff>
                  </from>
                  <to>
                    <xdr:col>26</xdr:col>
                    <xdr:colOff>228600</xdr:colOff>
                    <xdr:row>72</xdr:row>
                    <xdr:rowOff>200025</xdr:rowOff>
                  </to>
                </anchor>
              </controlPr>
            </control>
          </mc:Choice>
        </mc:AlternateContent>
        <mc:AlternateContent xmlns:mc="http://schemas.openxmlformats.org/markup-compatibility/2006">
          <mc:Choice Requires="x14">
            <control shapeId="1777" r:id="rId158" name="Check Box 753">
              <controlPr defaultSize="0" autoFill="0" autoLine="0" autoPict="0">
                <anchor moveWithCells="1">
                  <from>
                    <xdr:col>27</xdr:col>
                    <xdr:colOff>133350</xdr:colOff>
                    <xdr:row>72</xdr:row>
                    <xdr:rowOff>0</xdr:rowOff>
                  </from>
                  <to>
                    <xdr:col>28</xdr:col>
                    <xdr:colOff>161925</xdr:colOff>
                    <xdr:row>72</xdr:row>
                    <xdr:rowOff>180975</xdr:rowOff>
                  </to>
                </anchor>
              </controlPr>
            </control>
          </mc:Choice>
        </mc:AlternateContent>
        <mc:AlternateContent xmlns:mc="http://schemas.openxmlformats.org/markup-compatibility/2006">
          <mc:Choice Requires="x14">
            <control shapeId="1778" r:id="rId159" name="Option Button 754">
              <controlPr defaultSize="0" autoFill="0" autoLine="0" autoPict="0">
                <anchor moveWithCells="1">
                  <from>
                    <xdr:col>25</xdr:col>
                    <xdr:colOff>142875</xdr:colOff>
                    <xdr:row>65</xdr:row>
                    <xdr:rowOff>0</xdr:rowOff>
                  </from>
                  <to>
                    <xdr:col>26</xdr:col>
                    <xdr:colOff>228600</xdr:colOff>
                    <xdr:row>66</xdr:row>
                    <xdr:rowOff>19050</xdr:rowOff>
                  </to>
                </anchor>
              </controlPr>
            </control>
          </mc:Choice>
        </mc:AlternateContent>
        <mc:AlternateContent xmlns:mc="http://schemas.openxmlformats.org/markup-compatibility/2006">
          <mc:Choice Requires="x14">
            <control shapeId="1779" r:id="rId160" name="Option Button 755">
              <controlPr defaultSize="0" autoFill="0" autoLine="0" autoPict="0">
                <anchor moveWithCells="1">
                  <from>
                    <xdr:col>25</xdr:col>
                    <xdr:colOff>142875</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80" r:id="rId161" name="Check Box 756">
              <controlPr defaultSize="0" autoFill="0" autoLine="0" autoPict="0">
                <anchor moveWithCells="1">
                  <from>
                    <xdr:col>27</xdr:col>
                    <xdr:colOff>133350</xdr:colOff>
                    <xdr:row>65</xdr:row>
                    <xdr:rowOff>171450</xdr:rowOff>
                  </from>
                  <to>
                    <xdr:col>28</xdr:col>
                    <xdr:colOff>161925</xdr:colOff>
                    <xdr:row>67</xdr:row>
                    <xdr:rowOff>28575</xdr:rowOff>
                  </to>
                </anchor>
              </controlPr>
            </control>
          </mc:Choice>
        </mc:AlternateContent>
        <mc:AlternateContent xmlns:mc="http://schemas.openxmlformats.org/markup-compatibility/2006">
          <mc:Choice Requires="x14">
            <control shapeId="1781" r:id="rId162" name="Check Box 757">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Q190"/>
  <sheetViews>
    <sheetView showGridLines="0" zoomScale="85" zoomScaleNormal="85" zoomScaleSheetLayoutView="55" zoomScalePageLayoutView="85" workbookViewId="0">
      <selection activeCell="A10" sqref="A10"/>
    </sheetView>
  </sheetViews>
  <sheetFormatPr baseColWidth="10" defaultColWidth="10.75" defaultRowHeight="14.25" x14ac:dyDescent="0.2"/>
  <cols>
    <col min="1" max="3" width="3.125" style="121" customWidth="1"/>
    <col min="4" max="5" width="3.375" style="121" customWidth="1"/>
    <col min="6" max="6" width="3.125" style="121" customWidth="1"/>
    <col min="7" max="7" width="4.125" style="121" customWidth="1"/>
    <col min="8" max="8" width="3.5" style="121" customWidth="1"/>
    <col min="9" max="9" width="3.75" style="121" customWidth="1"/>
    <col min="10" max="10" width="2.375" style="121" customWidth="1"/>
    <col min="11" max="11" width="3.125" style="121" hidden="1" customWidth="1"/>
    <col min="12" max="12" width="3.875" style="121" customWidth="1"/>
    <col min="13" max="15" width="3.125" style="121" customWidth="1"/>
    <col min="16" max="16" width="2.875" style="121" customWidth="1"/>
    <col min="17" max="20" width="3.125" style="121" customWidth="1"/>
    <col min="21" max="21" width="3" style="121" customWidth="1"/>
    <col min="22" max="28" width="3.125" style="121" customWidth="1"/>
    <col min="29" max="29" width="3.125" style="122" customWidth="1"/>
    <col min="30" max="30" width="12.5" style="213" hidden="1" customWidth="1"/>
    <col min="31" max="31" width="13.375" style="121" hidden="1" customWidth="1"/>
    <col min="32" max="32" width="14" style="121" hidden="1" customWidth="1"/>
    <col min="33" max="33" width="12.75" style="121" hidden="1" customWidth="1"/>
    <col min="34" max="34" width="10.625" style="121" hidden="1" customWidth="1"/>
    <col min="35" max="35" width="12.25" style="121" hidden="1" customWidth="1"/>
    <col min="36" max="36" width="15.875" style="121" hidden="1" customWidth="1"/>
    <col min="37" max="37" width="14.25" style="121" hidden="1" customWidth="1"/>
    <col min="38" max="38" width="14.375" style="121" hidden="1" customWidth="1"/>
    <col min="39" max="39" width="10.5" hidden="1" customWidth="1"/>
    <col min="40" max="40" width="16.375" hidden="1" customWidth="1"/>
    <col min="41" max="41" width="16.375" customWidth="1"/>
    <col min="42" max="42" width="9.25" customWidth="1"/>
    <col min="43" max="43" width="10.75" style="121" customWidth="1"/>
    <col min="44" max="16384" width="10.75" style="121"/>
  </cols>
  <sheetData>
    <row r="1" spans="1:43" ht="15" x14ac:dyDescent="0.25">
      <c r="AE1" s="279"/>
      <c r="AF1" s="158"/>
      <c r="AG1" s="158"/>
      <c r="AH1" s="158"/>
      <c r="AI1" s="158"/>
      <c r="AJ1" s="158"/>
    </row>
    <row r="2" spans="1:43" x14ac:dyDescent="0.2">
      <c r="AE2" s="646"/>
      <c r="AF2" s="646"/>
      <c r="AG2" s="646"/>
      <c r="AH2" s="646"/>
      <c r="AI2" s="646"/>
      <c r="AJ2" s="646"/>
      <c r="AK2" s="646"/>
      <c r="AL2" s="646"/>
      <c r="AM2" s="646"/>
      <c r="AN2" s="646"/>
      <c r="AO2" s="646"/>
      <c r="AP2" s="646"/>
      <c r="AQ2" s="646"/>
    </row>
    <row r="3" spans="1:43" x14ac:dyDescent="0.2">
      <c r="AE3" s="651"/>
      <c r="AF3" s="651"/>
      <c r="AG3" s="651"/>
      <c r="AH3" s="651"/>
      <c r="AI3" s="651"/>
      <c r="AJ3" s="651"/>
      <c r="AK3" s="651"/>
      <c r="AL3" s="651"/>
      <c r="AM3" s="651"/>
      <c r="AN3" s="651"/>
      <c r="AO3" s="651"/>
      <c r="AP3" s="651"/>
      <c r="AQ3" s="652"/>
    </row>
    <row r="4" spans="1:43" x14ac:dyDescent="0.2">
      <c r="AE4" s="651"/>
      <c r="AF4" s="651"/>
      <c r="AG4" s="651"/>
      <c r="AH4" s="651"/>
      <c r="AI4" s="651"/>
      <c r="AJ4" s="651"/>
      <c r="AK4" s="651"/>
      <c r="AL4" s="651"/>
      <c r="AM4" s="651"/>
      <c r="AN4" s="651"/>
      <c r="AO4" s="651"/>
      <c r="AP4" s="651"/>
      <c r="AQ4" s="652"/>
    </row>
    <row r="5" spans="1:43" x14ac:dyDescent="0.2">
      <c r="AE5" s="651"/>
      <c r="AF5" s="651"/>
      <c r="AG5" s="651"/>
      <c r="AH5" s="651"/>
      <c r="AI5" s="651"/>
      <c r="AJ5" s="651"/>
      <c r="AK5" s="651"/>
      <c r="AL5" s="651"/>
      <c r="AM5" s="651"/>
      <c r="AN5" s="651"/>
      <c r="AO5" s="651"/>
      <c r="AP5" s="651"/>
      <c r="AQ5" s="652"/>
    </row>
    <row r="6" spans="1:43" x14ac:dyDescent="0.2">
      <c r="AE6" s="651"/>
      <c r="AF6" s="652"/>
      <c r="AG6" s="652"/>
      <c r="AH6" s="652"/>
      <c r="AI6" s="652"/>
      <c r="AJ6" s="652"/>
      <c r="AK6" s="652"/>
      <c r="AL6" s="652"/>
      <c r="AM6" s="652"/>
      <c r="AN6" s="652"/>
      <c r="AO6" s="652"/>
      <c r="AP6" s="652"/>
      <c r="AQ6" s="652"/>
    </row>
    <row r="7" spans="1:43" x14ac:dyDescent="0.2">
      <c r="AE7" s="336"/>
      <c r="AF7" s="337"/>
      <c r="AG7" s="337"/>
      <c r="AH7" s="337"/>
      <c r="AI7" s="337"/>
      <c r="AJ7" s="337"/>
      <c r="AK7" s="337"/>
      <c r="AL7" s="337"/>
      <c r="AM7" s="337"/>
      <c r="AN7" s="337"/>
      <c r="AO7" s="337"/>
      <c r="AP7" s="337"/>
      <c r="AQ7" s="337"/>
    </row>
    <row r="8" spans="1:43" x14ac:dyDescent="0.2">
      <c r="AE8" s="336"/>
      <c r="AF8" s="337"/>
      <c r="AG8" s="337"/>
      <c r="AH8" s="337"/>
      <c r="AI8" s="337"/>
      <c r="AJ8" s="337"/>
      <c r="AK8" s="337"/>
      <c r="AL8" s="337"/>
      <c r="AM8" s="337"/>
      <c r="AN8" s="337"/>
      <c r="AO8" s="337"/>
      <c r="AP8" s="337"/>
      <c r="AQ8" s="337"/>
    </row>
    <row r="9" spans="1:43" ht="37.5" customHeight="1" x14ac:dyDescent="0.2">
      <c r="A9" s="741" t="s">
        <v>343</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E9" s="336"/>
      <c r="AF9" s="337"/>
      <c r="AG9" s="337"/>
      <c r="AH9" s="337"/>
      <c r="AI9" s="337"/>
      <c r="AJ9" s="337"/>
      <c r="AK9" s="337"/>
      <c r="AL9" s="337"/>
      <c r="AM9" s="337"/>
      <c r="AN9" s="337"/>
      <c r="AO9" s="337"/>
      <c r="AP9" s="337"/>
      <c r="AQ9" s="337"/>
    </row>
    <row r="10" spans="1:43" x14ac:dyDescent="0.2">
      <c r="AE10" s="336"/>
      <c r="AF10" s="337"/>
      <c r="AG10" s="337"/>
      <c r="AH10" s="337"/>
      <c r="AI10" s="337"/>
      <c r="AJ10" s="337"/>
      <c r="AK10" s="337"/>
      <c r="AL10" s="337"/>
      <c r="AM10" s="337"/>
      <c r="AN10" s="337"/>
      <c r="AO10" s="337"/>
      <c r="AP10" s="337"/>
      <c r="AQ10" s="337"/>
    </row>
    <row r="11" spans="1:43" ht="18" x14ac:dyDescent="0.2">
      <c r="A11" s="606" t="s">
        <v>28</v>
      </c>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E11" s="336"/>
      <c r="AF11" s="337"/>
      <c r="AG11" s="337"/>
      <c r="AH11" s="337"/>
      <c r="AI11" s="337"/>
      <c r="AJ11" s="337"/>
      <c r="AK11" s="337"/>
      <c r="AL11" s="337"/>
      <c r="AM11" s="337"/>
      <c r="AN11" s="337"/>
      <c r="AO11" s="337"/>
      <c r="AP11" s="337"/>
      <c r="AQ11" s="337"/>
    </row>
    <row r="12" spans="1:43" x14ac:dyDescent="0.2">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366"/>
      <c r="AE12" s="336"/>
      <c r="AF12" s="337"/>
      <c r="AG12" s="337"/>
      <c r="AH12" s="337"/>
      <c r="AI12" s="337"/>
      <c r="AJ12" s="337"/>
      <c r="AK12" s="337"/>
      <c r="AL12" s="337"/>
      <c r="AM12" s="337"/>
      <c r="AN12" s="337"/>
      <c r="AO12" s="337"/>
      <c r="AP12" s="337"/>
      <c r="AQ12" s="337"/>
    </row>
    <row r="13" spans="1:43" ht="14.25" customHeight="1" x14ac:dyDescent="0.2">
      <c r="A13" s="570" t="s">
        <v>344</v>
      </c>
      <c r="B13" s="571"/>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742"/>
      <c r="AE13" s="336"/>
      <c r="AF13" s="337"/>
      <c r="AG13" s="337"/>
      <c r="AH13" s="337"/>
      <c r="AI13" s="337"/>
      <c r="AJ13" s="337"/>
      <c r="AK13" s="337"/>
      <c r="AL13" s="337"/>
      <c r="AM13" s="337"/>
      <c r="AN13" s="337"/>
      <c r="AO13" s="337"/>
      <c r="AP13" s="337"/>
      <c r="AQ13" s="337"/>
    </row>
    <row r="14" spans="1:43" x14ac:dyDescent="0.2">
      <c r="A14" s="185"/>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41"/>
      <c r="AE14" s="336"/>
      <c r="AF14" s="337"/>
      <c r="AG14" s="337"/>
      <c r="AH14" s="337"/>
      <c r="AI14" s="337"/>
      <c r="AJ14" s="337"/>
      <c r="AK14" s="337"/>
      <c r="AL14" s="337"/>
      <c r="AM14" s="337"/>
      <c r="AN14" s="337"/>
      <c r="AO14" s="337"/>
      <c r="AP14" s="337"/>
      <c r="AQ14" s="337"/>
    </row>
    <row r="15" spans="1:43" ht="154.5" customHeight="1" x14ac:dyDescent="0.2">
      <c r="A15" s="729" t="s">
        <v>286</v>
      </c>
      <c r="B15" s="727"/>
      <c r="C15" s="727"/>
      <c r="D15" s="727"/>
      <c r="E15" s="727"/>
      <c r="F15" s="727"/>
      <c r="G15" s="727"/>
      <c r="H15" s="727"/>
      <c r="I15" s="727"/>
      <c r="J15" s="727"/>
      <c r="K15" s="727"/>
      <c r="L15" s="727"/>
      <c r="M15" s="727"/>
      <c r="N15" s="727"/>
      <c r="O15" s="727"/>
      <c r="P15" s="727"/>
      <c r="Q15" s="727"/>
      <c r="R15" s="727"/>
      <c r="S15" s="727"/>
      <c r="T15" s="727"/>
      <c r="U15" s="727"/>
      <c r="V15" s="727"/>
      <c r="W15" s="727"/>
      <c r="X15" s="727"/>
      <c r="Y15" s="727"/>
      <c r="Z15" s="727"/>
      <c r="AA15" s="727"/>
      <c r="AB15" s="727"/>
      <c r="AC15" s="728"/>
      <c r="AE15" s="336"/>
      <c r="AF15" s="337"/>
      <c r="AG15" s="337"/>
      <c r="AH15" s="337"/>
      <c r="AI15" s="337"/>
      <c r="AJ15" s="337"/>
      <c r="AK15" s="337"/>
      <c r="AL15" s="337"/>
      <c r="AM15" s="337"/>
      <c r="AN15" s="337"/>
      <c r="AO15" s="337"/>
      <c r="AP15" s="337"/>
      <c r="AQ15" s="337"/>
    </row>
    <row r="16" spans="1:43" ht="283.5" customHeight="1" x14ac:dyDescent="0.2">
      <c r="A16" s="729" t="s">
        <v>317</v>
      </c>
      <c r="B16" s="727"/>
      <c r="C16" s="727"/>
      <c r="D16" s="727"/>
      <c r="E16" s="727"/>
      <c r="F16" s="727"/>
      <c r="G16" s="727"/>
      <c r="H16" s="727"/>
      <c r="I16" s="727"/>
      <c r="J16" s="727"/>
      <c r="K16" s="727"/>
      <c r="L16" s="727"/>
      <c r="M16" s="727"/>
      <c r="N16" s="727"/>
      <c r="O16" s="727"/>
      <c r="P16" s="727"/>
      <c r="Q16" s="727"/>
      <c r="R16" s="727"/>
      <c r="S16" s="727"/>
      <c r="T16" s="727"/>
      <c r="U16" s="727"/>
      <c r="V16" s="727"/>
      <c r="W16" s="727"/>
      <c r="X16" s="727"/>
      <c r="Y16" s="727"/>
      <c r="Z16" s="727"/>
      <c r="AA16" s="727"/>
      <c r="AB16" s="727"/>
      <c r="AC16" s="728"/>
      <c r="AE16" s="336"/>
      <c r="AF16" s="337"/>
      <c r="AG16" s="337"/>
      <c r="AH16" s="337"/>
      <c r="AI16" s="337"/>
      <c r="AJ16" s="337"/>
      <c r="AK16" s="337"/>
      <c r="AL16" s="337"/>
      <c r="AM16" s="337"/>
      <c r="AN16" s="337"/>
      <c r="AO16" s="337"/>
      <c r="AP16" s="337"/>
      <c r="AQ16" s="337"/>
    </row>
    <row r="17" spans="1:43" ht="64.5" customHeight="1" x14ac:dyDescent="0.2">
      <c r="A17" s="729" t="s">
        <v>151</v>
      </c>
      <c r="B17" s="727"/>
      <c r="C17" s="727"/>
      <c r="D17" s="727"/>
      <c r="E17" s="727"/>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8"/>
      <c r="AE17" s="336"/>
      <c r="AF17" s="337"/>
      <c r="AG17" s="337"/>
      <c r="AH17" s="337"/>
      <c r="AI17" s="337"/>
      <c r="AJ17" s="337"/>
      <c r="AK17" s="337"/>
      <c r="AL17" s="337"/>
      <c r="AM17" s="337"/>
      <c r="AN17" s="337"/>
      <c r="AO17" s="337"/>
      <c r="AP17" s="337"/>
      <c r="AQ17" s="337"/>
    </row>
    <row r="18" spans="1:43" ht="78" customHeight="1" x14ac:dyDescent="0.2">
      <c r="A18" s="730" t="s">
        <v>261</v>
      </c>
      <c r="B18" s="731"/>
      <c r="C18" s="731"/>
      <c r="D18" s="731"/>
      <c r="E18" s="731"/>
      <c r="F18" s="731"/>
      <c r="G18" s="731"/>
      <c r="H18" s="731"/>
      <c r="I18" s="731"/>
      <c r="J18" s="731"/>
      <c r="K18" s="731"/>
      <c r="L18" s="731"/>
      <c r="M18" s="731"/>
      <c r="N18" s="731"/>
      <c r="O18" s="731"/>
      <c r="P18" s="731"/>
      <c r="Q18" s="731"/>
      <c r="R18" s="731"/>
      <c r="S18" s="731"/>
      <c r="T18" s="731"/>
      <c r="U18" s="731"/>
      <c r="V18" s="731"/>
      <c r="W18" s="731"/>
      <c r="X18" s="731"/>
      <c r="Y18" s="731"/>
      <c r="Z18" s="731"/>
      <c r="AA18" s="731"/>
      <c r="AB18" s="731"/>
      <c r="AC18" s="732"/>
      <c r="AE18" s="336"/>
      <c r="AF18" s="337"/>
      <c r="AG18" s="337"/>
      <c r="AH18" s="337"/>
      <c r="AI18" s="337"/>
      <c r="AJ18" s="337"/>
      <c r="AK18" s="337"/>
      <c r="AL18" s="337"/>
      <c r="AM18" s="337"/>
      <c r="AN18" s="337"/>
      <c r="AO18" s="337"/>
      <c r="AP18" s="337"/>
      <c r="AQ18" s="337"/>
    </row>
    <row r="19" spans="1:43" ht="63" customHeight="1" x14ac:dyDescent="0.2">
      <c r="A19" s="342" t="s">
        <v>100</v>
      </c>
      <c r="B19" s="726" t="s">
        <v>313</v>
      </c>
      <c r="C19" s="726"/>
      <c r="D19" s="727"/>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8"/>
      <c r="AE19" s="336"/>
      <c r="AF19" s="337"/>
      <c r="AG19" s="337"/>
      <c r="AH19" s="337"/>
      <c r="AI19" s="337"/>
      <c r="AJ19" s="337"/>
      <c r="AK19" s="337"/>
      <c r="AL19" s="337"/>
      <c r="AM19" s="337"/>
      <c r="AN19" s="337"/>
      <c r="AO19" s="337"/>
      <c r="AP19" s="337"/>
      <c r="AQ19" s="337"/>
    </row>
    <row r="20" spans="1:43" ht="63.75" customHeight="1" x14ac:dyDescent="0.2">
      <c r="A20" s="729" t="s">
        <v>231</v>
      </c>
      <c r="B20" s="727"/>
      <c r="C20" s="727"/>
      <c r="D20" s="727"/>
      <c r="E20" s="727"/>
      <c r="F20" s="727"/>
      <c r="G20" s="727"/>
      <c r="H20" s="727"/>
      <c r="I20" s="727"/>
      <c r="J20" s="727"/>
      <c r="K20" s="727"/>
      <c r="L20" s="727"/>
      <c r="M20" s="727"/>
      <c r="N20" s="727"/>
      <c r="O20" s="727"/>
      <c r="P20" s="727"/>
      <c r="Q20" s="727"/>
      <c r="R20" s="727"/>
      <c r="S20" s="727"/>
      <c r="T20" s="727"/>
      <c r="U20" s="727"/>
      <c r="V20" s="727"/>
      <c r="W20" s="727"/>
      <c r="X20" s="727"/>
      <c r="Y20" s="727"/>
      <c r="Z20" s="727"/>
      <c r="AA20" s="727"/>
      <c r="AB20" s="727"/>
      <c r="AC20" s="728"/>
      <c r="AE20" s="336"/>
      <c r="AF20" s="337"/>
      <c r="AG20" s="337"/>
      <c r="AH20" s="337"/>
      <c r="AI20" s="337"/>
      <c r="AJ20" s="337"/>
      <c r="AK20" s="337"/>
      <c r="AL20" s="337"/>
      <c r="AM20" s="337"/>
      <c r="AN20" s="337"/>
      <c r="AO20" s="337"/>
      <c r="AP20" s="337"/>
      <c r="AQ20" s="337"/>
    </row>
    <row r="21" spans="1:43" ht="96" customHeight="1" x14ac:dyDescent="0.2">
      <c r="A21" s="729" t="s">
        <v>382</v>
      </c>
      <c r="B21" s="727"/>
      <c r="C21" s="727"/>
      <c r="D21" s="727"/>
      <c r="E21" s="727"/>
      <c r="F21" s="727"/>
      <c r="G21" s="727"/>
      <c r="H21" s="727"/>
      <c r="I21" s="727"/>
      <c r="J21" s="727"/>
      <c r="K21" s="727"/>
      <c r="L21" s="727"/>
      <c r="M21" s="727"/>
      <c r="N21" s="727"/>
      <c r="O21" s="727"/>
      <c r="P21" s="727"/>
      <c r="Q21" s="727"/>
      <c r="R21" s="727"/>
      <c r="S21" s="727"/>
      <c r="T21" s="727"/>
      <c r="U21" s="727"/>
      <c r="V21" s="727"/>
      <c r="W21" s="727"/>
      <c r="X21" s="727"/>
      <c r="Y21" s="727"/>
      <c r="Z21" s="727"/>
      <c r="AA21" s="727"/>
      <c r="AB21" s="727"/>
      <c r="AC21" s="728"/>
      <c r="AE21" s="336"/>
      <c r="AF21" s="336"/>
      <c r="AG21" s="336"/>
      <c r="AH21" s="336"/>
      <c r="AI21" s="336"/>
      <c r="AJ21" s="336"/>
      <c r="AK21" s="336"/>
      <c r="AL21" s="336"/>
      <c r="AM21" s="336"/>
      <c r="AN21" s="336"/>
      <c r="AO21" s="336"/>
      <c r="AP21" s="336"/>
      <c r="AQ21" s="336"/>
    </row>
    <row r="22" spans="1:43" ht="39.75" customHeight="1" x14ac:dyDescent="0.2">
      <c r="A22" s="746" t="s">
        <v>383</v>
      </c>
      <c r="B22" s="747"/>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8"/>
    </row>
    <row r="23" spans="1:43" ht="14.25" customHeight="1" x14ac:dyDescent="0.2">
      <c r="A23" s="434"/>
      <c r="B23" s="340"/>
      <c r="C23" s="340"/>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row>
    <row r="24" spans="1:43" customFormat="1" ht="129.6" customHeight="1" x14ac:dyDescent="0.2">
      <c r="A24" s="743" t="s">
        <v>154</v>
      </c>
      <c r="B24" s="744"/>
      <c r="C24" s="744"/>
      <c r="D24" s="744"/>
      <c r="E24" s="744"/>
      <c r="F24" s="744"/>
      <c r="G24" s="744"/>
      <c r="H24" s="744"/>
      <c r="I24" s="744"/>
      <c r="J24" s="744"/>
      <c r="K24" s="744"/>
      <c r="L24" s="744"/>
      <c r="M24" s="744"/>
      <c r="N24" s="744"/>
      <c r="O24" s="744"/>
      <c r="P24" s="744"/>
      <c r="Q24" s="744"/>
      <c r="R24" s="744"/>
      <c r="S24" s="744"/>
      <c r="T24" s="744"/>
      <c r="U24" s="744"/>
      <c r="V24" s="744"/>
      <c r="W24" s="744"/>
      <c r="X24" s="744"/>
      <c r="Y24" s="744"/>
      <c r="Z24" s="744"/>
      <c r="AA24" s="744"/>
      <c r="AB24" s="744"/>
      <c r="AC24" s="745"/>
    </row>
    <row r="25" spans="1:43" customFormat="1" x14ac:dyDescent="0.2">
      <c r="A25" s="733" t="s">
        <v>430</v>
      </c>
      <c r="B25" s="733"/>
      <c r="C25" s="733"/>
      <c r="D25" s="733"/>
      <c r="E25" s="733"/>
      <c r="F25" s="733"/>
      <c r="G25" s="733"/>
      <c r="H25" s="331"/>
      <c r="I25" s="331"/>
      <c r="J25" s="331"/>
      <c r="K25" s="331"/>
      <c r="L25" s="331"/>
      <c r="M25" s="331"/>
      <c r="N25" s="331"/>
      <c r="O25" s="331"/>
      <c r="P25" s="331"/>
      <c r="Q25" s="331"/>
      <c r="R25" s="331"/>
      <c r="S25" s="331"/>
      <c r="T25" s="331"/>
      <c r="U25" s="331"/>
      <c r="V25" s="331"/>
      <c r="W25" s="331"/>
      <c r="X25" s="331"/>
      <c r="Y25" s="331"/>
      <c r="Z25" s="331"/>
      <c r="AA25" s="331"/>
      <c r="AB25" s="331"/>
      <c r="AC25" s="331"/>
    </row>
    <row r="26" spans="1:43" customFormat="1" ht="70.900000000000006" customHeight="1" x14ac:dyDescent="0.2">
      <c r="A26" s="570" t="s">
        <v>41</v>
      </c>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742"/>
    </row>
    <row r="27" spans="1:43" customFormat="1" ht="70.5" customHeight="1" x14ac:dyDescent="0.2">
      <c r="A27" s="759" t="s">
        <v>83</v>
      </c>
      <c r="B27" s="760"/>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1"/>
    </row>
    <row r="28" spans="1:43" customFormat="1" ht="102" customHeight="1" x14ac:dyDescent="0.2">
      <c r="A28" s="762" t="s">
        <v>101</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4"/>
    </row>
    <row r="29" spans="1:43" customFormat="1" x14ac:dyDescent="0.2">
      <c r="A29" s="733" t="s">
        <v>430</v>
      </c>
      <c r="B29" s="733"/>
      <c r="C29" s="733"/>
      <c r="D29" s="733"/>
      <c r="E29" s="733"/>
      <c r="F29" s="733"/>
      <c r="G29" s="733"/>
      <c r="H29" s="331"/>
      <c r="I29" s="331"/>
      <c r="J29" s="331"/>
      <c r="K29" s="331"/>
      <c r="L29" s="331"/>
      <c r="M29" s="331"/>
      <c r="N29" s="331"/>
      <c r="O29" s="331"/>
      <c r="P29" s="331"/>
      <c r="Q29" s="331"/>
      <c r="R29" s="331"/>
      <c r="S29" s="331"/>
      <c r="T29" s="331"/>
      <c r="U29" s="331"/>
      <c r="V29" s="331"/>
      <c r="W29" s="331"/>
      <c r="X29" s="331"/>
      <c r="Y29" s="331"/>
      <c r="Z29" s="331"/>
      <c r="AA29" s="331"/>
      <c r="AB29" s="331"/>
      <c r="AC29" s="331"/>
    </row>
    <row r="30" spans="1:43" customFormat="1" ht="249" customHeight="1" x14ac:dyDescent="0.2">
      <c r="A30" s="743" t="s">
        <v>245</v>
      </c>
      <c r="B30" s="744"/>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5"/>
    </row>
    <row r="31" spans="1:43" customFormat="1" ht="16.149999999999999" customHeight="1" x14ac:dyDescent="0.2">
      <c r="A31" s="733" t="s">
        <v>430</v>
      </c>
      <c r="B31" s="733"/>
      <c r="C31" s="733"/>
      <c r="D31" s="733"/>
      <c r="E31" s="733"/>
      <c r="F31" s="733"/>
      <c r="G31" s="733"/>
      <c r="H31" s="332"/>
      <c r="I31" s="332"/>
      <c r="J31" s="332"/>
      <c r="K31" s="332"/>
      <c r="L31" s="332"/>
      <c r="M31" s="332"/>
      <c r="N31" s="332"/>
      <c r="O31" s="332"/>
      <c r="P31" s="332"/>
      <c r="Q31" s="332"/>
      <c r="R31" s="332"/>
      <c r="S31" s="332"/>
      <c r="T31" s="332"/>
      <c r="U31" s="332"/>
      <c r="V31" s="332"/>
      <c r="W31" s="332"/>
      <c r="X31" s="332"/>
      <c r="Y31" s="332"/>
      <c r="Z31" s="332"/>
      <c r="AA31" s="332"/>
      <c r="AB31" s="332"/>
      <c r="AC31" s="332"/>
    </row>
    <row r="32" spans="1:43" customFormat="1" ht="203.45" customHeight="1" x14ac:dyDescent="0.2">
      <c r="A32" s="743" t="s">
        <v>46</v>
      </c>
      <c r="B32" s="744"/>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5"/>
    </row>
    <row r="33" spans="1:29" customFormat="1" x14ac:dyDescent="0.2">
      <c r="A33" s="733" t="s">
        <v>430</v>
      </c>
      <c r="B33" s="733"/>
      <c r="C33" s="733"/>
      <c r="D33" s="733"/>
      <c r="E33" s="733"/>
      <c r="F33" s="733"/>
      <c r="G33" s="733"/>
      <c r="H33" s="332"/>
      <c r="I33" s="332"/>
      <c r="J33" s="332"/>
      <c r="K33" s="332"/>
      <c r="L33" s="332"/>
      <c r="M33" s="332"/>
      <c r="N33" s="332"/>
      <c r="O33" s="332"/>
      <c r="P33" s="332"/>
      <c r="Q33" s="332"/>
      <c r="R33" s="332"/>
      <c r="S33" s="332"/>
      <c r="T33" s="332"/>
      <c r="U33" s="332"/>
      <c r="V33" s="332"/>
      <c r="W33" s="332"/>
      <c r="X33" s="332"/>
      <c r="Y33" s="332"/>
      <c r="Z33" s="332"/>
      <c r="AA33" s="332"/>
      <c r="AB33" s="332"/>
      <c r="AC33" s="332"/>
    </row>
    <row r="34" spans="1:29" customFormat="1" ht="273.75" customHeight="1" x14ac:dyDescent="0.2">
      <c r="A34" s="681" t="s">
        <v>314</v>
      </c>
      <c r="B34" s="682"/>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682"/>
      <c r="AC34" s="683"/>
    </row>
    <row r="35" spans="1:29" customFormat="1" x14ac:dyDescent="0.2">
      <c r="A35" s="733" t="s">
        <v>430</v>
      </c>
      <c r="B35" s="733"/>
      <c r="C35" s="733"/>
      <c r="D35" s="733"/>
      <c r="E35" s="733"/>
      <c r="F35" s="733"/>
      <c r="G35" s="733"/>
      <c r="H35" s="332"/>
      <c r="I35" s="332"/>
      <c r="J35" s="332"/>
      <c r="K35" s="332"/>
      <c r="L35" s="332"/>
      <c r="M35" s="332"/>
      <c r="N35" s="332"/>
      <c r="O35" s="332"/>
      <c r="P35" s="332"/>
      <c r="Q35" s="332"/>
      <c r="R35" s="332"/>
      <c r="S35" s="332"/>
      <c r="T35" s="332"/>
      <c r="U35" s="332"/>
      <c r="V35" s="332"/>
      <c r="W35" s="332"/>
      <c r="X35" s="332"/>
      <c r="Y35" s="332"/>
      <c r="Z35" s="332"/>
      <c r="AA35" s="332"/>
      <c r="AB35" s="332"/>
      <c r="AC35" s="332"/>
    </row>
    <row r="36" spans="1:29" customFormat="1" ht="138" customHeight="1" x14ac:dyDescent="0.2">
      <c r="A36" s="735" t="s">
        <v>367</v>
      </c>
      <c r="B36" s="736"/>
      <c r="C36" s="736"/>
      <c r="D36" s="736"/>
      <c r="E36" s="736"/>
      <c r="F36" s="736"/>
      <c r="G36" s="736"/>
      <c r="H36" s="736"/>
      <c r="I36" s="736"/>
      <c r="J36" s="736"/>
      <c r="K36" s="736"/>
      <c r="L36" s="736"/>
      <c r="M36" s="736"/>
      <c r="N36" s="736"/>
      <c r="O36" s="736"/>
      <c r="P36" s="736"/>
      <c r="Q36" s="736"/>
      <c r="R36" s="736"/>
      <c r="S36" s="736"/>
      <c r="T36" s="736"/>
      <c r="U36" s="736"/>
      <c r="V36" s="736"/>
      <c r="W36" s="736"/>
      <c r="X36" s="736"/>
      <c r="Y36" s="736"/>
      <c r="Z36" s="736"/>
      <c r="AA36" s="736"/>
      <c r="AB36" s="736"/>
      <c r="AC36" s="737"/>
    </row>
    <row r="37" spans="1:29" customFormat="1" ht="33" customHeight="1" x14ac:dyDescent="0.2">
      <c r="A37" s="738" t="s">
        <v>368</v>
      </c>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739"/>
    </row>
    <row r="38" spans="1:29" customFormat="1" ht="168" customHeight="1" x14ac:dyDescent="0.2">
      <c r="A38" s="508" t="s">
        <v>230</v>
      </c>
      <c r="B38" s="509"/>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509"/>
      <c r="AB38" s="509"/>
      <c r="AC38" s="510"/>
    </row>
    <row r="39" spans="1:29" customFormat="1" x14ac:dyDescent="0.2">
      <c r="A39" s="733" t="s">
        <v>430</v>
      </c>
      <c r="B39" s="733"/>
      <c r="C39" s="733"/>
      <c r="D39" s="733"/>
      <c r="E39" s="733"/>
      <c r="F39" s="733"/>
      <c r="G39" s="733"/>
      <c r="H39" s="332"/>
      <c r="I39" s="332"/>
      <c r="J39" s="332"/>
      <c r="K39" s="332"/>
      <c r="L39" s="332"/>
      <c r="M39" s="332"/>
      <c r="N39" s="332"/>
      <c r="O39" s="332"/>
      <c r="P39" s="332"/>
      <c r="Q39" s="332"/>
      <c r="R39" s="332"/>
      <c r="S39" s="332"/>
      <c r="T39" s="332"/>
      <c r="U39" s="332"/>
      <c r="V39" s="332"/>
      <c r="W39" s="332"/>
      <c r="X39" s="332"/>
      <c r="Y39" s="332"/>
      <c r="Z39" s="332"/>
      <c r="AA39" s="332"/>
      <c r="AB39" s="332"/>
      <c r="AC39" s="332"/>
    </row>
    <row r="40" spans="1:29" customFormat="1" ht="40.9" customHeight="1" x14ac:dyDescent="0.2">
      <c r="A40" s="618" t="s">
        <v>384</v>
      </c>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740"/>
    </row>
    <row r="41" spans="1:29" customFormat="1" ht="78.75" customHeight="1" x14ac:dyDescent="0.2">
      <c r="A41" s="757" t="s">
        <v>237</v>
      </c>
      <c r="B41" s="647"/>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758"/>
    </row>
    <row r="42" spans="1:29" customFormat="1" ht="68.25" customHeight="1" x14ac:dyDescent="0.2">
      <c r="A42" s="729" t="s">
        <v>53</v>
      </c>
      <c r="B42" s="727"/>
      <c r="C42" s="727"/>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8"/>
    </row>
    <row r="43" spans="1:29" customFormat="1" ht="81.75" customHeight="1" x14ac:dyDescent="0.2">
      <c r="A43" s="623" t="s">
        <v>385</v>
      </c>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756"/>
    </row>
    <row r="44" spans="1:29" customFormat="1" x14ac:dyDescent="0.2">
      <c r="A44" s="733" t="s">
        <v>430</v>
      </c>
      <c r="B44" s="733"/>
      <c r="C44" s="733"/>
      <c r="D44" s="733"/>
      <c r="E44" s="733"/>
      <c r="F44" s="733"/>
      <c r="G44" s="733"/>
      <c r="H44" s="355"/>
      <c r="I44" s="355"/>
      <c r="J44" s="355"/>
      <c r="K44" s="355"/>
      <c r="L44" s="355"/>
      <c r="M44" s="355"/>
      <c r="N44" s="355"/>
      <c r="O44" s="355"/>
      <c r="P44" s="355"/>
      <c r="Q44" s="355"/>
      <c r="R44" s="355"/>
      <c r="S44" s="355"/>
      <c r="T44" s="355"/>
      <c r="U44" s="355"/>
      <c r="V44" s="355"/>
      <c r="W44" s="355"/>
      <c r="X44" s="355"/>
      <c r="Y44" s="355"/>
      <c r="Z44" s="355"/>
      <c r="AA44" s="355"/>
      <c r="AB44" s="355"/>
      <c r="AC44" s="356"/>
    </row>
    <row r="45" spans="1:29" customFormat="1" ht="135.75" customHeight="1" x14ac:dyDescent="0.2">
      <c r="A45" s="620" t="s">
        <v>386</v>
      </c>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749"/>
    </row>
    <row r="46" spans="1:29" customFormat="1" x14ac:dyDescent="0.2">
      <c r="A46" s="733" t="s">
        <v>430</v>
      </c>
      <c r="B46" s="733"/>
      <c r="C46" s="733"/>
      <c r="D46" s="733"/>
      <c r="E46" s="733"/>
      <c r="F46" s="733"/>
      <c r="G46" s="733"/>
      <c r="H46" s="332"/>
      <c r="I46" s="332"/>
      <c r="J46" s="332"/>
      <c r="K46" s="332"/>
      <c r="L46" s="332"/>
      <c r="M46" s="332"/>
      <c r="N46" s="332"/>
      <c r="O46" s="332"/>
      <c r="P46" s="332"/>
      <c r="Q46" s="332"/>
      <c r="R46" s="332"/>
      <c r="S46" s="332"/>
      <c r="T46" s="332"/>
      <c r="U46" s="332"/>
      <c r="V46" s="332"/>
      <c r="W46" s="332"/>
      <c r="X46" s="332"/>
      <c r="Y46" s="332"/>
      <c r="Z46" s="332"/>
      <c r="AA46" s="332"/>
      <c r="AB46" s="332"/>
      <c r="AC46" s="332"/>
    </row>
    <row r="47" spans="1:29" customFormat="1" ht="172.15" customHeight="1" x14ac:dyDescent="0.2">
      <c r="A47" s="697" t="s">
        <v>238</v>
      </c>
      <c r="B47" s="698"/>
      <c r="C47" s="698"/>
      <c r="D47" s="698"/>
      <c r="E47" s="698"/>
      <c r="F47" s="698"/>
      <c r="G47" s="698"/>
      <c r="H47" s="698"/>
      <c r="I47" s="698"/>
      <c r="J47" s="698"/>
      <c r="K47" s="698"/>
      <c r="L47" s="698"/>
      <c r="M47" s="698"/>
      <c r="N47" s="698"/>
      <c r="O47" s="698"/>
      <c r="P47" s="698"/>
      <c r="Q47" s="698"/>
      <c r="R47" s="698"/>
      <c r="S47" s="698"/>
      <c r="T47" s="698"/>
      <c r="U47" s="698"/>
      <c r="V47" s="698"/>
      <c r="W47" s="698"/>
      <c r="X47" s="698"/>
      <c r="Y47" s="698"/>
      <c r="Z47" s="698"/>
      <c r="AA47" s="698"/>
      <c r="AB47" s="698"/>
      <c r="AC47" s="699"/>
    </row>
    <row r="48" spans="1:29" customFormat="1" ht="72" customHeight="1" x14ac:dyDescent="0.2">
      <c r="A48" s="750" t="s">
        <v>327</v>
      </c>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2"/>
    </row>
    <row r="49" spans="1:29" customFormat="1" x14ac:dyDescent="0.2">
      <c r="A49" s="733" t="s">
        <v>430</v>
      </c>
      <c r="B49" s="733"/>
      <c r="C49" s="733"/>
      <c r="D49" s="733"/>
      <c r="E49" s="733"/>
      <c r="F49" s="733"/>
      <c r="G49" s="733"/>
      <c r="H49" s="332"/>
      <c r="I49" s="332"/>
      <c r="J49" s="332"/>
      <c r="K49" s="332"/>
      <c r="L49" s="332"/>
      <c r="M49" s="332"/>
      <c r="N49" s="332"/>
      <c r="O49" s="332"/>
      <c r="P49" s="332"/>
      <c r="Q49" s="332"/>
      <c r="R49" s="332"/>
      <c r="S49" s="332"/>
      <c r="T49" s="332"/>
      <c r="U49" s="332"/>
      <c r="V49" s="332"/>
      <c r="W49" s="332"/>
      <c r="X49" s="332"/>
      <c r="Y49" s="332"/>
      <c r="Z49" s="332"/>
      <c r="AA49" s="332"/>
      <c r="AB49" s="332"/>
      <c r="AC49" s="332"/>
    </row>
    <row r="50" spans="1:29" customFormat="1" ht="409.15" customHeight="1" x14ac:dyDescent="0.2">
      <c r="A50" s="570" t="s">
        <v>320</v>
      </c>
      <c r="B50" s="571"/>
      <c r="C50" s="571"/>
      <c r="D50" s="571"/>
      <c r="E50" s="571"/>
      <c r="F50" s="571"/>
      <c r="G50" s="571"/>
      <c r="H50" s="571"/>
      <c r="I50" s="571"/>
      <c r="J50" s="571"/>
      <c r="K50" s="571"/>
      <c r="L50" s="571"/>
      <c r="M50" s="571"/>
      <c r="N50" s="571"/>
      <c r="O50" s="571"/>
      <c r="P50" s="571"/>
      <c r="Q50" s="571"/>
      <c r="R50" s="571"/>
      <c r="S50" s="571"/>
      <c r="T50" s="571"/>
      <c r="U50" s="571"/>
      <c r="V50" s="571"/>
      <c r="W50" s="571"/>
      <c r="X50" s="571"/>
      <c r="Y50" s="571"/>
      <c r="Z50" s="571"/>
      <c r="AA50" s="571"/>
      <c r="AB50" s="571"/>
      <c r="AC50" s="742"/>
    </row>
    <row r="51" spans="1:29" customFormat="1" ht="69.75" customHeight="1" x14ac:dyDescent="0.2">
      <c r="A51" s="753" t="s">
        <v>319</v>
      </c>
      <c r="B51" s="754"/>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5"/>
    </row>
    <row r="52" spans="1:29" customFormat="1" x14ac:dyDescent="0.2">
      <c r="A52" s="733" t="s">
        <v>430</v>
      </c>
      <c r="B52" s="733"/>
      <c r="C52" s="733"/>
      <c r="D52" s="733"/>
      <c r="E52" s="733"/>
      <c r="F52" s="733"/>
      <c r="G52" s="733"/>
      <c r="H52" s="332"/>
      <c r="I52" s="332"/>
      <c r="J52" s="332"/>
      <c r="K52" s="332"/>
      <c r="L52" s="332"/>
      <c r="M52" s="332"/>
      <c r="N52" s="332"/>
      <c r="O52" s="332"/>
      <c r="P52" s="332"/>
      <c r="Q52" s="332"/>
      <c r="R52" s="332"/>
      <c r="S52" s="332"/>
      <c r="T52" s="332"/>
      <c r="U52" s="332"/>
      <c r="V52" s="332"/>
      <c r="W52" s="332"/>
      <c r="X52" s="332"/>
      <c r="Y52" s="332"/>
      <c r="Z52" s="332"/>
      <c r="AA52" s="332"/>
      <c r="AB52" s="332"/>
      <c r="AC52" s="332"/>
    </row>
    <row r="53" spans="1:29" customFormat="1" ht="129.75" customHeight="1" x14ac:dyDescent="0.2">
      <c r="A53" s="476" t="s">
        <v>273</v>
      </c>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5"/>
    </row>
    <row r="54" spans="1:29" x14ac:dyDescent="0.2">
      <c r="A54" s="734" t="s">
        <v>430</v>
      </c>
      <c r="B54" s="734"/>
      <c r="C54" s="734"/>
      <c r="D54" s="734"/>
      <c r="E54" s="734"/>
      <c r="F54" s="734"/>
      <c r="G54" s="734"/>
      <c r="H54" s="362"/>
      <c r="I54" s="362"/>
      <c r="J54" s="362"/>
      <c r="K54" s="362"/>
      <c r="L54" s="362"/>
      <c r="M54" s="362"/>
      <c r="N54" s="362"/>
      <c r="O54" s="362"/>
      <c r="P54" s="362"/>
      <c r="Q54" s="362"/>
      <c r="R54" s="362"/>
      <c r="S54" s="362"/>
      <c r="T54" s="362"/>
      <c r="U54" s="362"/>
      <c r="V54" s="362"/>
      <c r="W54" s="362"/>
      <c r="X54" s="362"/>
      <c r="Y54" s="362"/>
      <c r="Z54" s="362"/>
      <c r="AA54" s="362"/>
      <c r="AB54" s="362"/>
      <c r="AC54" s="362"/>
    </row>
    <row r="55" spans="1:29" ht="36.75" customHeight="1" x14ac:dyDescent="0.2">
      <c r="A55" s="545" t="s">
        <v>378</v>
      </c>
      <c r="B55" s="545"/>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row>
    <row r="56" spans="1:29" x14ac:dyDescent="0.2">
      <c r="A56" s="333"/>
      <c r="B56" s="333"/>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row>
    <row r="57" spans="1:29" ht="81.75" customHeight="1" x14ac:dyDescent="0.2">
      <c r="A57" s="476" t="s">
        <v>366</v>
      </c>
      <c r="B57" s="474"/>
      <c r="C57" s="474"/>
      <c r="D57" s="474"/>
      <c r="E57" s="474"/>
      <c r="F57" s="474"/>
      <c r="G57" s="474"/>
      <c r="H57" s="474"/>
      <c r="I57" s="474"/>
      <c r="J57" s="474"/>
      <c r="K57" s="474"/>
      <c r="L57" s="474"/>
      <c r="M57" s="474"/>
      <c r="N57" s="474"/>
      <c r="O57" s="474"/>
      <c r="P57" s="474"/>
      <c r="Q57" s="474"/>
      <c r="R57" s="474"/>
      <c r="S57" s="474"/>
      <c r="T57" s="474"/>
      <c r="U57" s="474"/>
      <c r="V57" s="474"/>
      <c r="W57" s="474"/>
      <c r="X57" s="474"/>
      <c r="Y57" s="474"/>
      <c r="Z57" s="474"/>
      <c r="AA57" s="474"/>
      <c r="AB57" s="474"/>
      <c r="AC57" s="475"/>
    </row>
    <row r="58" spans="1:29" x14ac:dyDescent="0.2">
      <c r="A58" s="725" t="s">
        <v>430</v>
      </c>
      <c r="B58" s="725"/>
      <c r="C58" s="725"/>
      <c r="D58" s="725"/>
      <c r="E58" s="725"/>
      <c r="F58" s="725"/>
      <c r="G58" s="725"/>
      <c r="H58" s="443"/>
      <c r="I58" s="443"/>
      <c r="J58" s="443"/>
      <c r="K58" s="443"/>
      <c r="L58" s="443"/>
      <c r="M58" s="443"/>
      <c r="N58" s="443"/>
      <c r="O58" s="443"/>
      <c r="P58" s="443"/>
      <c r="Q58" s="443"/>
      <c r="R58" s="443"/>
      <c r="S58" s="443"/>
      <c r="T58" s="443"/>
      <c r="U58" s="443"/>
      <c r="V58" s="443"/>
      <c r="W58" s="443"/>
      <c r="X58" s="443"/>
      <c r="Y58" s="443"/>
      <c r="Z58" s="443"/>
      <c r="AA58" s="443"/>
      <c r="AB58" s="443"/>
      <c r="AC58" s="443"/>
    </row>
    <row r="59" spans="1:29" x14ac:dyDescent="0.2">
      <c r="A59" s="333"/>
      <c r="B59" s="333"/>
      <c r="C59" s="333"/>
      <c r="D59" s="333"/>
      <c r="E59" s="333"/>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row>
    <row r="60" spans="1:29" x14ac:dyDescent="0.2">
      <c r="A60" s="333"/>
      <c r="B60" s="333"/>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row>
    <row r="61" spans="1:29" x14ac:dyDescent="0.2">
      <c r="A61" s="333"/>
      <c r="B61" s="333"/>
      <c r="C61" s="333"/>
      <c r="D61" s="33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row>
    <row r="62" spans="1:29" x14ac:dyDescent="0.2">
      <c r="A62" s="333"/>
      <c r="B62" s="333"/>
      <c r="C62" s="333"/>
      <c r="D62" s="33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row>
    <row r="63" spans="1:29" x14ac:dyDescent="0.2">
      <c r="A63" s="333"/>
      <c r="B63" s="333"/>
      <c r="C63" s="333"/>
      <c r="D63" s="33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row>
    <row r="64" spans="1:29" x14ac:dyDescent="0.2">
      <c r="A64" s="333"/>
      <c r="B64" s="333"/>
      <c r="C64" s="333"/>
      <c r="D64" s="33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row>
    <row r="65" spans="1:29" x14ac:dyDescent="0.2">
      <c r="A65" s="333"/>
      <c r="B65" s="333"/>
      <c r="C65" s="333"/>
      <c r="D65" s="333"/>
      <c r="E65" s="333"/>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row>
    <row r="66" spans="1:29" x14ac:dyDescent="0.2">
      <c r="A66" s="333"/>
      <c r="B66" s="333"/>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row>
    <row r="67" spans="1:29" x14ac:dyDescent="0.2">
      <c r="A67" s="333"/>
      <c r="B67" s="333"/>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row>
    <row r="68" spans="1:29" x14ac:dyDescent="0.2">
      <c r="A68" s="333"/>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row>
    <row r="69" spans="1:29" x14ac:dyDescent="0.2">
      <c r="A69" s="333"/>
      <c r="B69" s="333"/>
      <c r="C69" s="33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row>
    <row r="70" spans="1:29" x14ac:dyDescent="0.2">
      <c r="A70" s="333"/>
      <c r="B70" s="333"/>
      <c r="C70" s="333"/>
      <c r="D70" s="33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row>
    <row r="71" spans="1:29" x14ac:dyDescent="0.2">
      <c r="A71" s="333"/>
      <c r="B71" s="333"/>
      <c r="C71" s="333"/>
      <c r="D71" s="33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row>
    <row r="72" spans="1:29" x14ac:dyDescent="0.2">
      <c r="A72" s="333"/>
      <c r="B72" s="333"/>
      <c r="C72" s="333"/>
      <c r="D72" s="33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row>
    <row r="73" spans="1:29" x14ac:dyDescent="0.2">
      <c r="A73" s="333"/>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row>
    <row r="74" spans="1:29" x14ac:dyDescent="0.2">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row>
    <row r="75" spans="1:29" x14ac:dyDescent="0.2">
      <c r="A75" s="333"/>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row>
    <row r="76" spans="1:29" x14ac:dyDescent="0.2">
      <c r="A76" s="333"/>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row>
    <row r="77" spans="1:29" x14ac:dyDescent="0.2">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row>
    <row r="78" spans="1:29" x14ac:dyDescent="0.2">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row>
    <row r="79" spans="1:29" x14ac:dyDescent="0.2">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row>
    <row r="80" spans="1:29" x14ac:dyDescent="0.2">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row>
    <row r="81" spans="1:29" x14ac:dyDescent="0.2">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row>
    <row r="82" spans="1:29" x14ac:dyDescent="0.2">
      <c r="A82" s="333"/>
      <c r="B82" s="333"/>
      <c r="C82" s="333"/>
      <c r="D82" s="333"/>
      <c r="E82" s="333"/>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row>
    <row r="83" spans="1:29" x14ac:dyDescent="0.2">
      <c r="A83" s="333"/>
      <c r="B83" s="333"/>
      <c r="C83" s="333"/>
      <c r="D83" s="333"/>
      <c r="E83" s="333"/>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row>
    <row r="84" spans="1:29" x14ac:dyDescent="0.2">
      <c r="A84" s="333"/>
      <c r="B84" s="333"/>
      <c r="C84" s="333"/>
      <c r="D84" s="333"/>
      <c r="E84" s="333"/>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row>
    <row r="85" spans="1:29" x14ac:dyDescent="0.2">
      <c r="A85" s="333"/>
      <c r="B85" s="333"/>
      <c r="C85" s="333"/>
      <c r="D85" s="333"/>
      <c r="E85" s="333"/>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row>
    <row r="86" spans="1:29" x14ac:dyDescent="0.2">
      <c r="A86" s="333"/>
      <c r="B86" s="333"/>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row>
    <row r="87" spans="1:29" x14ac:dyDescent="0.2">
      <c r="A87" s="333"/>
      <c r="B87" s="333"/>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row>
    <row r="88" spans="1:29" x14ac:dyDescent="0.2">
      <c r="A88" s="333"/>
      <c r="B88" s="333"/>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3"/>
      <c r="AB88" s="333"/>
      <c r="AC88" s="333"/>
    </row>
    <row r="89" spans="1:29" x14ac:dyDescent="0.2">
      <c r="A89" s="333"/>
      <c r="B89" s="333"/>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3"/>
      <c r="AB89" s="333"/>
      <c r="AC89" s="333"/>
    </row>
    <row r="90" spans="1:29" x14ac:dyDescent="0.2">
      <c r="A90" s="333"/>
      <c r="B90" s="333"/>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row>
    <row r="91" spans="1:29" x14ac:dyDescent="0.2">
      <c r="A91" s="333"/>
      <c r="B91" s="333"/>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row>
    <row r="92" spans="1:29" x14ac:dyDescent="0.2">
      <c r="A92" s="333"/>
      <c r="B92" s="333"/>
      <c r="C92" s="333"/>
      <c r="D92" s="333"/>
      <c r="E92" s="333"/>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row>
    <row r="93" spans="1:29" x14ac:dyDescent="0.2">
      <c r="A93" s="333"/>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row>
    <row r="94" spans="1:29" x14ac:dyDescent="0.2">
      <c r="A94" s="333"/>
      <c r="B94" s="333"/>
      <c r="C94" s="333"/>
      <c r="D94" s="333"/>
      <c r="E94" s="333"/>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row>
    <row r="95" spans="1:29" x14ac:dyDescent="0.2">
      <c r="A95" s="333"/>
      <c r="B95" s="333"/>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row>
    <row r="96" spans="1:29" x14ac:dyDescent="0.2">
      <c r="A96" s="333"/>
      <c r="B96" s="333"/>
      <c r="C96" s="333"/>
      <c r="D96" s="333"/>
      <c r="E96" s="333"/>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row>
    <row r="97" spans="1:29" x14ac:dyDescent="0.2">
      <c r="A97" s="333"/>
      <c r="B97" s="3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row>
    <row r="98" spans="1:29" x14ac:dyDescent="0.2">
      <c r="A98" s="333"/>
      <c r="B98" s="333"/>
      <c r="C98" s="333"/>
      <c r="D98" s="333"/>
      <c r="E98" s="333"/>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row>
    <row r="99" spans="1:29" x14ac:dyDescent="0.2">
      <c r="A99" s="333"/>
      <c r="B99" s="333"/>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row>
    <row r="100" spans="1:29" x14ac:dyDescent="0.2">
      <c r="A100" s="333"/>
      <c r="B100" s="333"/>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row>
    <row r="101" spans="1:29" x14ac:dyDescent="0.2">
      <c r="A101" s="333"/>
      <c r="B101" s="333"/>
      <c r="C101" s="333"/>
      <c r="D101" s="333"/>
      <c r="E101" s="333"/>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row>
    <row r="102" spans="1:29" x14ac:dyDescent="0.2">
      <c r="A102" s="333"/>
      <c r="B102" s="333"/>
      <c r="C102" s="333"/>
      <c r="D102" s="333"/>
      <c r="E102" s="333"/>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row>
    <row r="103" spans="1:29" x14ac:dyDescent="0.2">
      <c r="A103" s="333"/>
      <c r="B103" s="333"/>
      <c r="C103" s="333"/>
      <c r="D103" s="333"/>
      <c r="E103" s="333"/>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row>
    <row r="104" spans="1:29" x14ac:dyDescent="0.2">
      <c r="A104" s="333"/>
      <c r="B104" s="333"/>
      <c r="C104" s="333"/>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row>
    <row r="105" spans="1:29" x14ac:dyDescent="0.2">
      <c r="A105" s="333"/>
      <c r="B105" s="333"/>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row>
    <row r="106" spans="1:29" x14ac:dyDescent="0.2">
      <c r="A106" s="333"/>
      <c r="B106" s="333"/>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row>
    <row r="107" spans="1:29" x14ac:dyDescent="0.2">
      <c r="A107" s="333"/>
      <c r="B107" s="333"/>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row>
    <row r="108" spans="1:29" x14ac:dyDescent="0.2">
      <c r="A108" s="333"/>
      <c r="B108" s="333"/>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row>
    <row r="109" spans="1:29" x14ac:dyDescent="0.2">
      <c r="A109" s="333"/>
      <c r="B109" s="333"/>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row>
    <row r="110" spans="1:29" x14ac:dyDescent="0.2">
      <c r="A110" s="333"/>
      <c r="B110" s="333"/>
      <c r="C110" s="333"/>
      <c r="D110" s="333"/>
      <c r="E110" s="333"/>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row>
    <row r="111" spans="1:29" x14ac:dyDescent="0.2">
      <c r="A111" s="333"/>
      <c r="B111" s="333"/>
      <c r="C111" s="333"/>
      <c r="D111" s="333"/>
      <c r="E111" s="333"/>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row>
    <row r="112" spans="1:29" x14ac:dyDescent="0.2">
      <c r="A112" s="333"/>
      <c r="B112" s="333"/>
      <c r="C112" s="333"/>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row>
    <row r="113" spans="1:29" x14ac:dyDescent="0.2">
      <c r="A113" s="333"/>
      <c r="B113" s="333"/>
      <c r="C113" s="333"/>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row>
    <row r="114" spans="1:29" x14ac:dyDescent="0.2">
      <c r="A114" s="333"/>
      <c r="B114" s="333"/>
      <c r="C114" s="333"/>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row>
    <row r="115" spans="1:29" x14ac:dyDescent="0.2">
      <c r="A115" s="333"/>
      <c r="B115" s="333"/>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row>
    <row r="116" spans="1:29" x14ac:dyDescent="0.2">
      <c r="A116" s="333"/>
      <c r="B116" s="333"/>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row>
    <row r="117" spans="1:29" x14ac:dyDescent="0.2">
      <c r="A117" s="333"/>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row>
    <row r="118" spans="1:29" x14ac:dyDescent="0.2">
      <c r="A118" s="333"/>
      <c r="B118" s="333"/>
      <c r="C118" s="333"/>
      <c r="D118" s="333"/>
      <c r="E118" s="333"/>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row>
    <row r="119" spans="1:29" x14ac:dyDescent="0.2">
      <c r="A119" s="333"/>
      <c r="B119" s="333"/>
      <c r="C119" s="333"/>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row>
    <row r="120" spans="1:29" x14ac:dyDescent="0.2">
      <c r="A120" s="333"/>
      <c r="B120" s="333"/>
      <c r="C120" s="333"/>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row>
    <row r="121" spans="1:29" x14ac:dyDescent="0.2">
      <c r="A121" s="333"/>
      <c r="B121" s="333"/>
      <c r="C121" s="333"/>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row>
    <row r="122" spans="1:29" x14ac:dyDescent="0.2">
      <c r="A122" s="333"/>
      <c r="B122" s="333"/>
      <c r="C122" s="333"/>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row>
    <row r="123" spans="1:29" x14ac:dyDescent="0.2">
      <c r="A123" s="333"/>
      <c r="B123" s="333"/>
      <c r="C123" s="333"/>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row>
    <row r="124" spans="1:29" x14ac:dyDescent="0.2">
      <c r="A124" s="333"/>
      <c r="B124" s="333"/>
      <c r="C124" s="333"/>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row>
    <row r="125" spans="1:29" x14ac:dyDescent="0.2">
      <c r="A125" s="333"/>
      <c r="B125" s="333"/>
      <c r="C125" s="333"/>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row>
    <row r="126" spans="1:29" x14ac:dyDescent="0.2">
      <c r="A126" s="333"/>
      <c r="B126" s="333"/>
      <c r="C126" s="333"/>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row>
    <row r="127" spans="1:29" x14ac:dyDescent="0.2">
      <c r="A127" s="333"/>
      <c r="B127" s="333"/>
      <c r="C127" s="333"/>
      <c r="D127" s="333"/>
      <c r="E127" s="333"/>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row>
    <row r="128" spans="1:29" x14ac:dyDescent="0.2">
      <c r="A128" s="333"/>
      <c r="B128" s="333"/>
      <c r="C128" s="333"/>
      <c r="D128" s="333"/>
      <c r="E128" s="333"/>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row>
    <row r="129" spans="1:29" x14ac:dyDescent="0.2">
      <c r="A129" s="333"/>
      <c r="B129" s="333"/>
      <c r="C129" s="333"/>
      <c r="D129" s="333"/>
      <c r="E129" s="333"/>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row>
    <row r="130" spans="1:29" x14ac:dyDescent="0.2">
      <c r="A130" s="333"/>
      <c r="B130" s="333"/>
      <c r="C130" s="333"/>
      <c r="D130" s="333"/>
      <c r="E130" s="333"/>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row>
    <row r="131" spans="1:29" x14ac:dyDescent="0.2">
      <c r="A131" s="333"/>
      <c r="B131" s="333"/>
      <c r="C131" s="333"/>
      <c r="D131" s="333"/>
      <c r="E131" s="333"/>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row>
    <row r="132" spans="1:29" x14ac:dyDescent="0.2">
      <c r="A132" s="333"/>
      <c r="B132" s="333"/>
      <c r="C132" s="333"/>
      <c r="D132" s="333"/>
      <c r="E132" s="333"/>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row>
    <row r="133" spans="1:29" x14ac:dyDescent="0.2">
      <c r="A133" s="333"/>
      <c r="B133" s="333"/>
      <c r="C133" s="333"/>
      <c r="D133" s="333"/>
      <c r="E133" s="333"/>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row>
    <row r="134" spans="1:29" x14ac:dyDescent="0.2">
      <c r="A134" s="333"/>
      <c r="B134" s="333"/>
      <c r="C134" s="333"/>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row>
    <row r="135" spans="1:29" x14ac:dyDescent="0.2">
      <c r="A135" s="333"/>
      <c r="B135" s="333"/>
      <c r="C135" s="333"/>
      <c r="D135" s="333"/>
      <c r="E135" s="333"/>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row>
    <row r="136" spans="1:29" x14ac:dyDescent="0.2">
      <c r="A136" s="333"/>
      <c r="B136" s="333"/>
      <c r="C136" s="333"/>
      <c r="D136" s="333"/>
      <c r="E136" s="333"/>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row>
    <row r="137" spans="1:29" x14ac:dyDescent="0.2">
      <c r="A137" s="333"/>
      <c r="B137" s="333"/>
      <c r="C137" s="333"/>
      <c r="D137" s="333"/>
      <c r="E137" s="333"/>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row>
    <row r="138" spans="1:29" x14ac:dyDescent="0.2">
      <c r="A138" s="333"/>
      <c r="B138" s="333"/>
      <c r="C138" s="333"/>
      <c r="D138" s="333"/>
      <c r="E138" s="333"/>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row>
    <row r="139" spans="1:29" x14ac:dyDescent="0.2">
      <c r="A139" s="333"/>
      <c r="B139" s="333"/>
      <c r="C139" s="333"/>
      <c r="D139" s="333"/>
      <c r="E139" s="333"/>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row>
    <row r="140" spans="1:29" x14ac:dyDescent="0.2">
      <c r="A140" s="333"/>
      <c r="B140" s="333"/>
      <c r="C140" s="333"/>
      <c r="D140" s="333"/>
      <c r="E140" s="333"/>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row>
    <row r="141" spans="1:29" x14ac:dyDescent="0.2">
      <c r="A141" s="333"/>
      <c r="B141" s="333"/>
      <c r="C141" s="333"/>
      <c r="D141" s="333"/>
      <c r="E141" s="333"/>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row>
    <row r="142" spans="1:29" x14ac:dyDescent="0.2">
      <c r="A142" s="333"/>
      <c r="B142" s="333"/>
      <c r="C142" s="333"/>
      <c r="D142" s="333"/>
      <c r="E142" s="333"/>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row>
    <row r="143" spans="1:29" x14ac:dyDescent="0.2">
      <c r="A143" s="333"/>
      <c r="B143" s="333"/>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row>
    <row r="144" spans="1:29" x14ac:dyDescent="0.2">
      <c r="A144" s="333"/>
      <c r="B144" s="333"/>
      <c r="C144" s="333"/>
      <c r="D144" s="333"/>
      <c r="E144" s="333"/>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row>
    <row r="145" spans="1:29" x14ac:dyDescent="0.2">
      <c r="A145" s="333"/>
      <c r="B145" s="333"/>
      <c r="C145" s="333"/>
      <c r="D145" s="333"/>
      <c r="E145" s="333"/>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row>
    <row r="146" spans="1:29" x14ac:dyDescent="0.2">
      <c r="A146" s="333"/>
      <c r="B146" s="333"/>
      <c r="C146" s="333"/>
      <c r="D146" s="333"/>
      <c r="E146" s="333"/>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row>
    <row r="147" spans="1:29" x14ac:dyDescent="0.2">
      <c r="A147" s="333"/>
      <c r="B147" s="333"/>
      <c r="C147" s="333"/>
      <c r="D147" s="333"/>
      <c r="E147" s="333"/>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row>
    <row r="148" spans="1:29" x14ac:dyDescent="0.2">
      <c r="A148" s="333"/>
      <c r="B148" s="333"/>
      <c r="C148" s="333"/>
      <c r="D148" s="333"/>
      <c r="E148" s="333"/>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row>
    <row r="149" spans="1:29" x14ac:dyDescent="0.2">
      <c r="A149" s="333"/>
      <c r="B149" s="333"/>
      <c r="C149" s="333"/>
      <c r="D149" s="333"/>
      <c r="E149" s="333"/>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row>
    <row r="150" spans="1:29" x14ac:dyDescent="0.2">
      <c r="A150" s="333"/>
      <c r="B150" s="333"/>
      <c r="C150" s="333"/>
      <c r="D150" s="333"/>
      <c r="E150" s="333"/>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row>
    <row r="151" spans="1:29" x14ac:dyDescent="0.2">
      <c r="A151" s="333"/>
      <c r="B151" s="333"/>
      <c r="C151" s="333"/>
      <c r="D151" s="333"/>
      <c r="E151" s="333"/>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row>
    <row r="152" spans="1:29" x14ac:dyDescent="0.2">
      <c r="A152" s="333"/>
      <c r="B152" s="333"/>
      <c r="C152" s="333"/>
      <c r="D152" s="333"/>
      <c r="E152" s="333"/>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row>
    <row r="153" spans="1:29" x14ac:dyDescent="0.2">
      <c r="A153" s="333"/>
      <c r="B153" s="333"/>
      <c r="C153" s="333"/>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row>
    <row r="154" spans="1:29" x14ac:dyDescent="0.2">
      <c r="A154" s="333"/>
      <c r="B154" s="333"/>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row>
    <row r="155" spans="1:29" x14ac:dyDescent="0.2">
      <c r="A155" s="333"/>
      <c r="B155" s="333"/>
      <c r="C155" s="333"/>
      <c r="D155" s="333"/>
      <c r="E155" s="333"/>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row>
    <row r="156" spans="1:29" x14ac:dyDescent="0.2">
      <c r="A156" s="333"/>
      <c r="B156" s="333"/>
      <c r="C156" s="333"/>
      <c r="D156" s="333"/>
      <c r="E156" s="333"/>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row>
    <row r="157" spans="1:29" x14ac:dyDescent="0.2">
      <c r="A157" s="333"/>
      <c r="B157" s="333"/>
      <c r="C157" s="333"/>
      <c r="D157" s="333"/>
      <c r="E157" s="333"/>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row>
    <row r="158" spans="1:29" x14ac:dyDescent="0.2">
      <c r="A158" s="333"/>
      <c r="B158" s="333"/>
      <c r="C158" s="333"/>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row>
    <row r="159" spans="1:29" x14ac:dyDescent="0.2">
      <c r="A159" s="333"/>
      <c r="B159" s="333"/>
      <c r="C159" s="333"/>
      <c r="D159" s="333"/>
      <c r="E159" s="333"/>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row>
    <row r="160" spans="1:29" x14ac:dyDescent="0.2">
      <c r="A160" s="333"/>
      <c r="B160" s="333"/>
      <c r="C160" s="333"/>
      <c r="D160" s="333"/>
      <c r="E160" s="333"/>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row>
    <row r="161" spans="1:29" x14ac:dyDescent="0.2">
      <c r="A161" s="333"/>
      <c r="B161" s="333"/>
      <c r="C161" s="333"/>
      <c r="D161" s="333"/>
      <c r="E161" s="333"/>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row>
    <row r="162" spans="1:29" x14ac:dyDescent="0.2">
      <c r="A162" s="333"/>
      <c r="B162" s="333"/>
      <c r="C162" s="333"/>
      <c r="D162" s="333"/>
      <c r="E162" s="333"/>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row>
    <row r="163" spans="1:29" x14ac:dyDescent="0.2">
      <c r="A163" s="333"/>
      <c r="B163" s="333"/>
      <c r="C163" s="333"/>
      <c r="D163" s="333"/>
      <c r="E163" s="333"/>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row>
    <row r="164" spans="1:29" x14ac:dyDescent="0.2">
      <c r="A164" s="333"/>
      <c r="B164" s="333"/>
      <c r="C164" s="333"/>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row>
    <row r="165" spans="1:29" x14ac:dyDescent="0.2">
      <c r="A165" s="333"/>
      <c r="B165" s="333"/>
      <c r="C165" s="333"/>
      <c r="D165" s="333"/>
      <c r="E165" s="333"/>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row>
    <row r="166" spans="1:29" x14ac:dyDescent="0.2">
      <c r="A166" s="333"/>
      <c r="B166" s="333"/>
      <c r="C166" s="333"/>
      <c r="D166" s="333"/>
      <c r="E166" s="333"/>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row>
    <row r="167" spans="1:29" x14ac:dyDescent="0.2">
      <c r="A167" s="333"/>
      <c r="B167" s="333"/>
      <c r="C167" s="333"/>
      <c r="D167" s="333"/>
      <c r="E167" s="333"/>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row>
    <row r="168" spans="1:29" x14ac:dyDescent="0.2">
      <c r="A168" s="333"/>
      <c r="B168" s="333"/>
      <c r="C168" s="333"/>
      <c r="D168" s="333"/>
      <c r="E168" s="333"/>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row>
    <row r="169" spans="1:29" x14ac:dyDescent="0.2">
      <c r="A169" s="333"/>
      <c r="B169" s="333"/>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row>
    <row r="170" spans="1:29" x14ac:dyDescent="0.2">
      <c r="A170" s="333"/>
      <c r="B170" s="333"/>
      <c r="C170" s="333"/>
      <c r="D170" s="333"/>
      <c r="E170" s="333"/>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row>
    <row r="171" spans="1:29" x14ac:dyDescent="0.2">
      <c r="A171" s="333"/>
      <c r="B171" s="333"/>
      <c r="C171" s="333"/>
      <c r="D171" s="333"/>
      <c r="E171" s="333"/>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row>
    <row r="172" spans="1:29" x14ac:dyDescent="0.2">
      <c r="A172" s="333"/>
      <c r="B172" s="333"/>
      <c r="C172" s="333"/>
      <c r="D172" s="333"/>
      <c r="E172" s="333"/>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row>
    <row r="173" spans="1:29" x14ac:dyDescent="0.2">
      <c r="A173" s="333"/>
      <c r="B173" s="333"/>
      <c r="C173" s="333"/>
      <c r="D173" s="333"/>
      <c r="E173" s="333"/>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row>
    <row r="174" spans="1:29" x14ac:dyDescent="0.2">
      <c r="A174" s="333"/>
      <c r="B174" s="333"/>
      <c r="C174" s="333"/>
      <c r="D174" s="333"/>
      <c r="E174" s="333"/>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row>
    <row r="175" spans="1:29" x14ac:dyDescent="0.2">
      <c r="A175" s="333"/>
      <c r="B175" s="333"/>
      <c r="C175" s="333"/>
      <c r="D175" s="333"/>
      <c r="E175" s="333"/>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row>
    <row r="176" spans="1:29" x14ac:dyDescent="0.2">
      <c r="A176" s="333"/>
      <c r="B176" s="333"/>
      <c r="C176" s="333"/>
      <c r="D176" s="333"/>
      <c r="E176" s="333"/>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row>
    <row r="177" spans="1:29" x14ac:dyDescent="0.2">
      <c r="A177" s="333"/>
      <c r="B177" s="333"/>
      <c r="C177" s="333"/>
      <c r="D177" s="333"/>
      <c r="E177" s="333"/>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row>
    <row r="178" spans="1:29" x14ac:dyDescent="0.2">
      <c r="A178" s="333"/>
      <c r="B178" s="333"/>
      <c r="C178" s="333"/>
      <c r="D178" s="333"/>
      <c r="E178" s="333"/>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row>
    <row r="179" spans="1:29" x14ac:dyDescent="0.2">
      <c r="A179" s="333"/>
      <c r="B179" s="333"/>
      <c r="C179" s="333"/>
      <c r="D179" s="333"/>
      <c r="E179" s="333"/>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row>
    <row r="180" spans="1:29" x14ac:dyDescent="0.2">
      <c r="A180" s="333"/>
      <c r="B180" s="333"/>
      <c r="C180" s="333"/>
      <c r="D180" s="333"/>
      <c r="E180" s="333"/>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row>
    <row r="181" spans="1:29" x14ac:dyDescent="0.2">
      <c r="A181" s="333"/>
      <c r="B181" s="333"/>
      <c r="C181" s="333"/>
      <c r="D181" s="333"/>
      <c r="E181" s="333"/>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row>
    <row r="182" spans="1:29" x14ac:dyDescent="0.2">
      <c r="A182" s="333"/>
      <c r="B182" s="333"/>
      <c r="C182" s="333"/>
      <c r="D182" s="333"/>
      <c r="E182" s="333"/>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row>
    <row r="183" spans="1:29" x14ac:dyDescent="0.2">
      <c r="A183" s="333"/>
      <c r="B183" s="333"/>
      <c r="C183" s="333"/>
      <c r="D183" s="333"/>
      <c r="E183" s="333"/>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row>
    <row r="184" spans="1:29" x14ac:dyDescent="0.2">
      <c r="A184" s="333"/>
      <c r="B184" s="333"/>
      <c r="C184" s="333"/>
      <c r="D184" s="333"/>
      <c r="E184" s="333"/>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row>
    <row r="185" spans="1:29" x14ac:dyDescent="0.2">
      <c r="A185" s="333"/>
      <c r="B185" s="333"/>
      <c r="C185" s="333"/>
      <c r="D185" s="333"/>
      <c r="E185" s="333"/>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row>
    <row r="186" spans="1:29" x14ac:dyDescent="0.2">
      <c r="A186" s="333"/>
      <c r="B186" s="333"/>
      <c r="C186" s="333"/>
      <c r="D186" s="333"/>
      <c r="E186" s="333"/>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row>
    <row r="187" spans="1:29" x14ac:dyDescent="0.2">
      <c r="A187" s="333"/>
      <c r="B187" s="333"/>
      <c r="C187" s="333"/>
      <c r="D187" s="333"/>
      <c r="E187" s="333"/>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row>
    <row r="188" spans="1:29" x14ac:dyDescent="0.2">
      <c r="A188" s="333"/>
      <c r="B188" s="333"/>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row>
    <row r="189" spans="1:29" x14ac:dyDescent="0.2">
      <c r="A189" s="333"/>
      <c r="B189" s="333"/>
      <c r="C189" s="333"/>
      <c r="D189" s="333"/>
      <c r="E189" s="333"/>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row>
    <row r="190" spans="1:29" x14ac:dyDescent="0.2">
      <c r="A190" s="333"/>
      <c r="B190" s="333"/>
      <c r="C190" s="333"/>
      <c r="D190" s="333"/>
      <c r="E190" s="333"/>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row>
  </sheetData>
  <sheetProtection algorithmName="SHA-512" hashValue="OeihVv9kcNlIydYFIh66leiX8bG+JTG5OtjUA2bVqSv916iHyKmXlHp7RCkrjdiKi09+Hf2twguqNjjdP6Jplw==" saltValue="HVn6hWxBS9xCADj9w6DRgA==" spinCount="100000" sheet="1" objects="1" scenarios="1" formatRows="0"/>
  <mergeCells count="50">
    <mergeCell ref="A22:AC22"/>
    <mergeCell ref="A53:AC53"/>
    <mergeCell ref="A42:AC42"/>
    <mergeCell ref="A45:AC45"/>
    <mergeCell ref="A47:AC47"/>
    <mergeCell ref="A48:AC48"/>
    <mergeCell ref="A50:AC50"/>
    <mergeCell ref="A51:AC51"/>
    <mergeCell ref="A43:AC43"/>
    <mergeCell ref="A41:AC41"/>
    <mergeCell ref="A24:AC24"/>
    <mergeCell ref="A26:AC26"/>
    <mergeCell ref="A33:G33"/>
    <mergeCell ref="A39:G39"/>
    <mergeCell ref="A27:AC27"/>
    <mergeCell ref="A28:AC28"/>
    <mergeCell ref="A30:AC30"/>
    <mergeCell ref="A55:AC55"/>
    <mergeCell ref="A57:AC57"/>
    <mergeCell ref="A29:G29"/>
    <mergeCell ref="A31:G31"/>
    <mergeCell ref="A35:G35"/>
    <mergeCell ref="A32:AC32"/>
    <mergeCell ref="A34:AC34"/>
    <mergeCell ref="AE2:AQ2"/>
    <mergeCell ref="AE3:AQ3"/>
    <mergeCell ref="AE4:AQ4"/>
    <mergeCell ref="AE5:AQ5"/>
    <mergeCell ref="AE6:AQ6"/>
    <mergeCell ref="A9:AC9"/>
    <mergeCell ref="A13:AC13"/>
    <mergeCell ref="A15:AC15"/>
    <mergeCell ref="A16:AC16"/>
    <mergeCell ref="A17:AC17"/>
    <mergeCell ref="A58:G58"/>
    <mergeCell ref="B19:AC19"/>
    <mergeCell ref="A20:AC20"/>
    <mergeCell ref="A21:AC21"/>
    <mergeCell ref="A11:AC11"/>
    <mergeCell ref="A18:AC18"/>
    <mergeCell ref="A52:G52"/>
    <mergeCell ref="A54:G54"/>
    <mergeCell ref="A44:G44"/>
    <mergeCell ref="A46:G46"/>
    <mergeCell ref="A49:G49"/>
    <mergeCell ref="A36:AC36"/>
    <mergeCell ref="A37:AC37"/>
    <mergeCell ref="A38:AC38"/>
    <mergeCell ref="A40:AC40"/>
    <mergeCell ref="A25:G25"/>
  </mergeCells>
  <hyperlinks>
    <hyperlink ref="A48" r:id="rId1" display="Ergänzende Information zum Deutschen Nachhaltigkeitskodex (DNK): Der DNK ist ein Standard für Transparenz über Nachhaltigkeitsmanagement von Unternehmen. Weitere Informationen s. unter http://www.deutscher-nachhaltigkeitskodex.de/de/startseite.html"/>
    <hyperlink ref="A37" r:id="rId2" display="Deutsche Gesellschaft für Nachhaltiges Bauen e.V., http://www.dgnb-system.de/de/system/kriterien/"/>
    <hyperlink ref="A22:AC22" r:id="rId3" display="www.efre-bw.de"/>
    <hyperlink ref="A37:AC37" r:id="rId4" display="Nachhaltiges Bauen e.V., https://www.dgnb-system.de/de/gebaeude/kriterien/)"/>
    <hyperlink ref="A25" location="_1.1_Abwassermenge" display="Zurück zum Fragenkatalog"/>
    <hyperlink ref="A29" location="_2_Fläche" display="Zurück zum Fragenkatalog"/>
    <hyperlink ref="A31" location="_3_Luft" display="Zurück zum Fragenkatalog"/>
    <hyperlink ref="A33" location="_3_Luft" display="Zurück zum Fragenkatalog"/>
    <hyperlink ref="A39" location="_3_Luft" display="Zurück zum Fragenkatalog"/>
    <hyperlink ref="A35" location="_5.1_B_Erzeugung" display="Zurück zum Fragenkatalog"/>
    <hyperlink ref="A44" location="_7_Transportaufkommen" display="Zurück zum Fragenkatalog"/>
    <hyperlink ref="A46" location="_8_Aufbau_Wissen" display="Zurück zum Fragenkatalog"/>
    <hyperlink ref="A49" location="_9_UmweltfreundlicheBeschaffung" display="Zurück zum Fragenkatalog"/>
    <hyperlink ref="A52" location="_10_UmweltwirkungAnstoßen" display="Zurück zum Fragenkatalog"/>
    <hyperlink ref="A54" location="_11_Indirekte_Wirkungen_Keine" display="Zurück zum Fragenkatalog"/>
    <hyperlink ref="A25:G25" location="Wasser1" display="Zurück zum Fragenkatalog"/>
    <hyperlink ref="A29:G29" location="Fläche2" display="Zurück zum Fragenkatalog"/>
    <hyperlink ref="A31:G31" location="Luft3" display="Zurück zum Fragenkatalog"/>
    <hyperlink ref="A33:G33" location="Fauna4" display="Zurück zum Fragenkatalog"/>
    <hyperlink ref="A35:G35" location="Energieverbrauch5" display="Zurück zum Fragenkatalog"/>
    <hyperlink ref="A39:G39" location="Materialeinsatz6" display="Zurück zum Fragenkatalog"/>
    <hyperlink ref="A44:G44" location="Transport7" display="Zurück zum Fragenkatalog"/>
    <hyperlink ref="A46:G46" location="Umweltwissen8" display="Zurück zum Fragenkatalog"/>
    <hyperlink ref="A49:G49" location="Beschaffung9" display="Zurück zum Fragenkatalog"/>
    <hyperlink ref="A54:G54" location="Indirekte_Wirkungen" display="Zurück zum Fragenkatalog"/>
    <hyperlink ref="A52:G52" location="Konsum10" display="Zurück zum Fragenkatalog"/>
    <hyperlink ref="A58:G58" location="Diversity_Management" display="Zurück zum Fragenkatalog"/>
  </hyperlinks>
  <pageMargins left="0.31496062992125984" right="0.31496062992125984" top="0.19685039370078741" bottom="0.39370078740157483" header="0" footer="0.19685039370078741"/>
  <pageSetup paperSize="9" orientation="portrait" r:id="rId5"/>
  <headerFooter differentFirst="1">
    <oddFooter>&amp;C&amp;P</oddFooter>
    <firstFooter>&amp;LFormularstand: 08.03.2021&amp;C&amp;P</firstFooter>
  </headerFooter>
  <rowBreaks count="1" manualBreakCount="1">
    <brk id="35" max="28" man="1"/>
  </rowBreaks>
  <colBreaks count="1" manualBreakCount="1">
    <brk id="37" max="1048575" man="1"/>
  </col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27"/>
  <sheetViews>
    <sheetView showGridLines="0" zoomScale="70" zoomScaleNormal="70" zoomScaleSheetLayoutView="55" workbookViewId="0">
      <selection activeCell="D29" activeCellId="1" sqref="D29 D29"/>
    </sheetView>
  </sheetViews>
  <sheetFormatPr baseColWidth="10" defaultRowHeight="12.75" x14ac:dyDescent="0.2"/>
  <cols>
    <col min="1" max="1" width="4.5" style="7" customWidth="1"/>
    <col min="2" max="2" width="5.625" style="7" customWidth="1"/>
    <col min="3" max="3" width="0.75" style="7" customWidth="1"/>
    <col min="4" max="4" width="6.5" style="8" customWidth="1"/>
    <col min="5" max="5" width="18.625" style="8" customWidth="1"/>
    <col min="6" max="6" width="63.375" style="7" customWidth="1"/>
    <col min="7" max="7" width="12.125" style="7" customWidth="1"/>
    <col min="8" max="8" width="10" style="7" customWidth="1"/>
    <col min="9" max="9" width="10" style="7" hidden="1" customWidth="1"/>
    <col min="10" max="10" width="11.75" style="7" customWidth="1"/>
    <col min="11" max="11" width="4.25" style="7" hidden="1" customWidth="1"/>
    <col min="12" max="12" width="23.125" style="7" hidden="1" customWidth="1"/>
    <col min="13" max="13" width="15.375" style="13" hidden="1" customWidth="1"/>
    <col min="14" max="14" width="7.375" style="7" hidden="1" customWidth="1"/>
    <col min="15" max="15" width="6.375" style="7" hidden="1" customWidth="1"/>
    <col min="16" max="17" width="5.125" style="7" hidden="1" customWidth="1"/>
    <col min="18" max="18" width="4.875" style="7" hidden="1" customWidth="1"/>
    <col min="19" max="19" width="3.375" style="7" hidden="1" customWidth="1"/>
    <col min="20" max="22" width="10" style="7" hidden="1" customWidth="1"/>
    <col min="23" max="23" width="3" style="7" hidden="1" customWidth="1"/>
    <col min="24" max="24" width="11" style="7" hidden="1" customWidth="1"/>
    <col min="25" max="258" width="11" style="7"/>
    <col min="259" max="259" width="4.5" style="7" customWidth="1"/>
    <col min="260" max="260" width="11" style="7" customWidth="1"/>
    <col min="261" max="261" width="0.75" style="7" customWidth="1"/>
    <col min="262" max="262" width="6.5" style="7" customWidth="1"/>
    <col min="263" max="263" width="18.6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75" style="7" customWidth="1"/>
    <col min="270" max="270" width="7.375" style="7" customWidth="1"/>
    <col min="271" max="271" width="6.375" style="7" customWidth="1"/>
    <col min="272" max="273" width="5.125" style="7" customWidth="1"/>
    <col min="274" max="274" width="3.875" style="7" customWidth="1"/>
    <col min="275" max="275" width="3.37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6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75" style="7" customWidth="1"/>
    <col min="526" max="526" width="7.375" style="7" customWidth="1"/>
    <col min="527" max="527" width="6.375" style="7" customWidth="1"/>
    <col min="528" max="529" width="5.125" style="7" customWidth="1"/>
    <col min="530" max="530" width="3.875" style="7" customWidth="1"/>
    <col min="531" max="531" width="3.37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6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75" style="7" customWidth="1"/>
    <col min="782" max="782" width="7.375" style="7" customWidth="1"/>
    <col min="783" max="783" width="6.375" style="7" customWidth="1"/>
    <col min="784" max="785" width="5.125" style="7" customWidth="1"/>
    <col min="786" max="786" width="3.875" style="7" customWidth="1"/>
    <col min="787" max="787" width="3.37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6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75" style="7" customWidth="1"/>
    <col min="1038" max="1038" width="7.375" style="7" customWidth="1"/>
    <col min="1039" max="1039" width="6.375" style="7" customWidth="1"/>
    <col min="1040" max="1041" width="5.125" style="7" customWidth="1"/>
    <col min="1042" max="1042" width="3.875" style="7" customWidth="1"/>
    <col min="1043" max="1043" width="3.37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6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75" style="7" customWidth="1"/>
    <col min="1294" max="1294" width="7.375" style="7" customWidth="1"/>
    <col min="1295" max="1295" width="6.375" style="7" customWidth="1"/>
    <col min="1296" max="1297" width="5.125" style="7" customWidth="1"/>
    <col min="1298" max="1298" width="3.875" style="7" customWidth="1"/>
    <col min="1299" max="1299" width="3.37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6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75" style="7" customWidth="1"/>
    <col min="1550" max="1550" width="7.375" style="7" customWidth="1"/>
    <col min="1551" max="1551" width="6.375" style="7" customWidth="1"/>
    <col min="1552" max="1553" width="5.125" style="7" customWidth="1"/>
    <col min="1554" max="1554" width="3.875" style="7" customWidth="1"/>
    <col min="1555" max="1555" width="3.37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6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75" style="7" customWidth="1"/>
    <col min="1806" max="1806" width="7.375" style="7" customWidth="1"/>
    <col min="1807" max="1807" width="6.375" style="7" customWidth="1"/>
    <col min="1808" max="1809" width="5.125" style="7" customWidth="1"/>
    <col min="1810" max="1810" width="3.875" style="7" customWidth="1"/>
    <col min="1811" max="1811" width="3.37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6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75" style="7" customWidth="1"/>
    <col min="2062" max="2062" width="7.375" style="7" customWidth="1"/>
    <col min="2063" max="2063" width="6.375" style="7" customWidth="1"/>
    <col min="2064" max="2065" width="5.125" style="7" customWidth="1"/>
    <col min="2066" max="2066" width="3.875" style="7" customWidth="1"/>
    <col min="2067" max="2067" width="3.37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6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75" style="7" customWidth="1"/>
    <col min="2318" max="2318" width="7.375" style="7" customWidth="1"/>
    <col min="2319" max="2319" width="6.375" style="7" customWidth="1"/>
    <col min="2320" max="2321" width="5.125" style="7" customWidth="1"/>
    <col min="2322" max="2322" width="3.875" style="7" customWidth="1"/>
    <col min="2323" max="2323" width="3.37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6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75" style="7" customWidth="1"/>
    <col min="2574" max="2574" width="7.375" style="7" customWidth="1"/>
    <col min="2575" max="2575" width="6.375" style="7" customWidth="1"/>
    <col min="2576" max="2577" width="5.125" style="7" customWidth="1"/>
    <col min="2578" max="2578" width="3.875" style="7" customWidth="1"/>
    <col min="2579" max="2579" width="3.37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6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75" style="7" customWidth="1"/>
    <col min="2830" max="2830" width="7.375" style="7" customWidth="1"/>
    <col min="2831" max="2831" width="6.375" style="7" customWidth="1"/>
    <col min="2832" max="2833" width="5.125" style="7" customWidth="1"/>
    <col min="2834" max="2834" width="3.875" style="7" customWidth="1"/>
    <col min="2835" max="2835" width="3.37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6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75" style="7" customWidth="1"/>
    <col min="3086" max="3086" width="7.375" style="7" customWidth="1"/>
    <col min="3087" max="3087" width="6.375" style="7" customWidth="1"/>
    <col min="3088" max="3089" width="5.125" style="7" customWidth="1"/>
    <col min="3090" max="3090" width="3.875" style="7" customWidth="1"/>
    <col min="3091" max="3091" width="3.37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6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75" style="7" customWidth="1"/>
    <col min="3342" max="3342" width="7.375" style="7" customWidth="1"/>
    <col min="3343" max="3343" width="6.375" style="7" customWidth="1"/>
    <col min="3344" max="3345" width="5.125" style="7" customWidth="1"/>
    <col min="3346" max="3346" width="3.875" style="7" customWidth="1"/>
    <col min="3347" max="3347" width="3.37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6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75" style="7" customWidth="1"/>
    <col min="3598" max="3598" width="7.375" style="7" customWidth="1"/>
    <col min="3599" max="3599" width="6.375" style="7" customWidth="1"/>
    <col min="3600" max="3601" width="5.125" style="7" customWidth="1"/>
    <col min="3602" max="3602" width="3.875" style="7" customWidth="1"/>
    <col min="3603" max="3603" width="3.37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6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75" style="7" customWidth="1"/>
    <col min="3854" max="3854" width="7.375" style="7" customWidth="1"/>
    <col min="3855" max="3855" width="6.375" style="7" customWidth="1"/>
    <col min="3856" max="3857" width="5.125" style="7" customWidth="1"/>
    <col min="3858" max="3858" width="3.875" style="7" customWidth="1"/>
    <col min="3859" max="3859" width="3.37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6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75" style="7" customWidth="1"/>
    <col min="4110" max="4110" width="7.375" style="7" customWidth="1"/>
    <col min="4111" max="4111" width="6.375" style="7" customWidth="1"/>
    <col min="4112" max="4113" width="5.125" style="7" customWidth="1"/>
    <col min="4114" max="4114" width="3.875" style="7" customWidth="1"/>
    <col min="4115" max="4115" width="3.37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6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75" style="7" customWidth="1"/>
    <col min="4366" max="4366" width="7.375" style="7" customWidth="1"/>
    <col min="4367" max="4367" width="6.375" style="7" customWidth="1"/>
    <col min="4368" max="4369" width="5.125" style="7" customWidth="1"/>
    <col min="4370" max="4370" width="3.875" style="7" customWidth="1"/>
    <col min="4371" max="4371" width="3.37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6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75" style="7" customWidth="1"/>
    <col min="4622" max="4622" width="7.375" style="7" customWidth="1"/>
    <col min="4623" max="4623" width="6.375" style="7" customWidth="1"/>
    <col min="4624" max="4625" width="5.125" style="7" customWidth="1"/>
    <col min="4626" max="4626" width="3.875" style="7" customWidth="1"/>
    <col min="4627" max="4627" width="3.37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6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75" style="7" customWidth="1"/>
    <col min="4878" max="4878" width="7.375" style="7" customWidth="1"/>
    <col min="4879" max="4879" width="6.375" style="7" customWidth="1"/>
    <col min="4880" max="4881" width="5.125" style="7" customWidth="1"/>
    <col min="4882" max="4882" width="3.875" style="7" customWidth="1"/>
    <col min="4883" max="4883" width="3.37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6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75" style="7" customWidth="1"/>
    <col min="5134" max="5134" width="7.375" style="7" customWidth="1"/>
    <col min="5135" max="5135" width="6.375" style="7" customWidth="1"/>
    <col min="5136" max="5137" width="5.125" style="7" customWidth="1"/>
    <col min="5138" max="5138" width="3.875" style="7" customWidth="1"/>
    <col min="5139" max="5139" width="3.37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6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75" style="7" customWidth="1"/>
    <col min="5390" max="5390" width="7.375" style="7" customWidth="1"/>
    <col min="5391" max="5391" width="6.375" style="7" customWidth="1"/>
    <col min="5392" max="5393" width="5.125" style="7" customWidth="1"/>
    <col min="5394" max="5394" width="3.875" style="7" customWidth="1"/>
    <col min="5395" max="5395" width="3.37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6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75" style="7" customWidth="1"/>
    <col min="5646" max="5646" width="7.375" style="7" customWidth="1"/>
    <col min="5647" max="5647" width="6.375" style="7" customWidth="1"/>
    <col min="5648" max="5649" width="5.125" style="7" customWidth="1"/>
    <col min="5650" max="5650" width="3.875" style="7" customWidth="1"/>
    <col min="5651" max="5651" width="3.37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6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75" style="7" customWidth="1"/>
    <col min="5902" max="5902" width="7.375" style="7" customWidth="1"/>
    <col min="5903" max="5903" width="6.375" style="7" customWidth="1"/>
    <col min="5904" max="5905" width="5.125" style="7" customWidth="1"/>
    <col min="5906" max="5906" width="3.875" style="7" customWidth="1"/>
    <col min="5907" max="5907" width="3.37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6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75" style="7" customWidth="1"/>
    <col min="6158" max="6158" width="7.375" style="7" customWidth="1"/>
    <col min="6159" max="6159" width="6.375" style="7" customWidth="1"/>
    <col min="6160" max="6161" width="5.125" style="7" customWidth="1"/>
    <col min="6162" max="6162" width="3.875" style="7" customWidth="1"/>
    <col min="6163" max="6163" width="3.37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6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75" style="7" customWidth="1"/>
    <col min="6414" max="6414" width="7.375" style="7" customWidth="1"/>
    <col min="6415" max="6415" width="6.375" style="7" customWidth="1"/>
    <col min="6416" max="6417" width="5.125" style="7" customWidth="1"/>
    <col min="6418" max="6418" width="3.875" style="7" customWidth="1"/>
    <col min="6419" max="6419" width="3.37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6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75" style="7" customWidth="1"/>
    <col min="6670" max="6670" width="7.375" style="7" customWidth="1"/>
    <col min="6671" max="6671" width="6.375" style="7" customWidth="1"/>
    <col min="6672" max="6673" width="5.125" style="7" customWidth="1"/>
    <col min="6674" max="6674" width="3.875" style="7" customWidth="1"/>
    <col min="6675" max="6675" width="3.37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6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75" style="7" customWidth="1"/>
    <col min="6926" max="6926" width="7.375" style="7" customWidth="1"/>
    <col min="6927" max="6927" width="6.375" style="7" customWidth="1"/>
    <col min="6928" max="6929" width="5.125" style="7" customWidth="1"/>
    <col min="6930" max="6930" width="3.875" style="7" customWidth="1"/>
    <col min="6931" max="6931" width="3.37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6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75" style="7" customWidth="1"/>
    <col min="7182" max="7182" width="7.375" style="7" customWidth="1"/>
    <col min="7183" max="7183" width="6.375" style="7" customWidth="1"/>
    <col min="7184" max="7185" width="5.125" style="7" customWidth="1"/>
    <col min="7186" max="7186" width="3.875" style="7" customWidth="1"/>
    <col min="7187" max="7187" width="3.37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6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75" style="7" customWidth="1"/>
    <col min="7438" max="7438" width="7.375" style="7" customWidth="1"/>
    <col min="7439" max="7439" width="6.375" style="7" customWidth="1"/>
    <col min="7440" max="7441" width="5.125" style="7" customWidth="1"/>
    <col min="7442" max="7442" width="3.875" style="7" customWidth="1"/>
    <col min="7443" max="7443" width="3.37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6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75" style="7" customWidth="1"/>
    <col min="7694" max="7694" width="7.375" style="7" customWidth="1"/>
    <col min="7695" max="7695" width="6.375" style="7" customWidth="1"/>
    <col min="7696" max="7697" width="5.125" style="7" customWidth="1"/>
    <col min="7698" max="7698" width="3.875" style="7" customWidth="1"/>
    <col min="7699" max="7699" width="3.37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6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75" style="7" customWidth="1"/>
    <col min="7950" max="7950" width="7.375" style="7" customWidth="1"/>
    <col min="7951" max="7951" width="6.375" style="7" customWidth="1"/>
    <col min="7952" max="7953" width="5.125" style="7" customWidth="1"/>
    <col min="7954" max="7954" width="3.875" style="7" customWidth="1"/>
    <col min="7955" max="7955" width="3.37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6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75" style="7" customWidth="1"/>
    <col min="8206" max="8206" width="7.375" style="7" customWidth="1"/>
    <col min="8207" max="8207" width="6.375" style="7" customWidth="1"/>
    <col min="8208" max="8209" width="5.125" style="7" customWidth="1"/>
    <col min="8210" max="8210" width="3.875" style="7" customWidth="1"/>
    <col min="8211" max="8211" width="3.37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6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75" style="7" customWidth="1"/>
    <col min="8462" max="8462" width="7.375" style="7" customWidth="1"/>
    <col min="8463" max="8463" width="6.375" style="7" customWidth="1"/>
    <col min="8464" max="8465" width="5.125" style="7" customWidth="1"/>
    <col min="8466" max="8466" width="3.875" style="7" customWidth="1"/>
    <col min="8467" max="8467" width="3.37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6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75" style="7" customWidth="1"/>
    <col min="8718" max="8718" width="7.375" style="7" customWidth="1"/>
    <col min="8719" max="8719" width="6.375" style="7" customWidth="1"/>
    <col min="8720" max="8721" width="5.125" style="7" customWidth="1"/>
    <col min="8722" max="8722" width="3.875" style="7" customWidth="1"/>
    <col min="8723" max="8723" width="3.37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6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75" style="7" customWidth="1"/>
    <col min="8974" max="8974" width="7.375" style="7" customWidth="1"/>
    <col min="8975" max="8975" width="6.375" style="7" customWidth="1"/>
    <col min="8976" max="8977" width="5.125" style="7" customWidth="1"/>
    <col min="8978" max="8978" width="3.875" style="7" customWidth="1"/>
    <col min="8979" max="8979" width="3.37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6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75" style="7" customWidth="1"/>
    <col min="9230" max="9230" width="7.375" style="7" customWidth="1"/>
    <col min="9231" max="9231" width="6.375" style="7" customWidth="1"/>
    <col min="9232" max="9233" width="5.125" style="7" customWidth="1"/>
    <col min="9234" max="9234" width="3.875" style="7" customWidth="1"/>
    <col min="9235" max="9235" width="3.37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6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75" style="7" customWidth="1"/>
    <col min="9486" max="9486" width="7.375" style="7" customWidth="1"/>
    <col min="9487" max="9487" width="6.375" style="7" customWidth="1"/>
    <col min="9488" max="9489" width="5.125" style="7" customWidth="1"/>
    <col min="9490" max="9490" width="3.875" style="7" customWidth="1"/>
    <col min="9491" max="9491" width="3.37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6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75" style="7" customWidth="1"/>
    <col min="9742" max="9742" width="7.375" style="7" customWidth="1"/>
    <col min="9743" max="9743" width="6.375" style="7" customWidth="1"/>
    <col min="9744" max="9745" width="5.125" style="7" customWidth="1"/>
    <col min="9746" max="9746" width="3.875" style="7" customWidth="1"/>
    <col min="9747" max="9747" width="3.37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6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75" style="7" customWidth="1"/>
    <col min="9998" max="9998" width="7.375" style="7" customWidth="1"/>
    <col min="9999" max="9999" width="6.375" style="7" customWidth="1"/>
    <col min="10000" max="10001" width="5.125" style="7" customWidth="1"/>
    <col min="10002" max="10002" width="3.875" style="7" customWidth="1"/>
    <col min="10003" max="10003" width="3.37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6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75" style="7" customWidth="1"/>
    <col min="10254" max="10254" width="7.375" style="7" customWidth="1"/>
    <col min="10255" max="10255" width="6.375" style="7" customWidth="1"/>
    <col min="10256" max="10257" width="5.125" style="7" customWidth="1"/>
    <col min="10258" max="10258" width="3.875" style="7" customWidth="1"/>
    <col min="10259" max="10259" width="3.37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6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75" style="7" customWidth="1"/>
    <col min="10510" max="10510" width="7.375" style="7" customWidth="1"/>
    <col min="10511" max="10511" width="6.375" style="7" customWidth="1"/>
    <col min="10512" max="10513" width="5.125" style="7" customWidth="1"/>
    <col min="10514" max="10514" width="3.875" style="7" customWidth="1"/>
    <col min="10515" max="10515" width="3.37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6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75" style="7" customWidth="1"/>
    <col min="10766" max="10766" width="7.375" style="7" customWidth="1"/>
    <col min="10767" max="10767" width="6.375" style="7" customWidth="1"/>
    <col min="10768" max="10769" width="5.125" style="7" customWidth="1"/>
    <col min="10770" max="10770" width="3.875" style="7" customWidth="1"/>
    <col min="10771" max="10771" width="3.37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6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75" style="7" customWidth="1"/>
    <col min="11022" max="11022" width="7.375" style="7" customWidth="1"/>
    <col min="11023" max="11023" width="6.375" style="7" customWidth="1"/>
    <col min="11024" max="11025" width="5.125" style="7" customWidth="1"/>
    <col min="11026" max="11026" width="3.875" style="7" customWidth="1"/>
    <col min="11027" max="11027" width="3.37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6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75" style="7" customWidth="1"/>
    <col min="11278" max="11278" width="7.375" style="7" customWidth="1"/>
    <col min="11279" max="11279" width="6.375" style="7" customWidth="1"/>
    <col min="11280" max="11281" width="5.125" style="7" customWidth="1"/>
    <col min="11282" max="11282" width="3.875" style="7" customWidth="1"/>
    <col min="11283" max="11283" width="3.37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6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75" style="7" customWidth="1"/>
    <col min="11534" max="11534" width="7.375" style="7" customWidth="1"/>
    <col min="11535" max="11535" width="6.375" style="7" customWidth="1"/>
    <col min="11536" max="11537" width="5.125" style="7" customWidth="1"/>
    <col min="11538" max="11538" width="3.875" style="7" customWidth="1"/>
    <col min="11539" max="11539" width="3.37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6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75" style="7" customWidth="1"/>
    <col min="11790" max="11790" width="7.375" style="7" customWidth="1"/>
    <col min="11791" max="11791" width="6.375" style="7" customWidth="1"/>
    <col min="11792" max="11793" width="5.125" style="7" customWidth="1"/>
    <col min="11794" max="11794" width="3.875" style="7" customWidth="1"/>
    <col min="11795" max="11795" width="3.37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6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75" style="7" customWidth="1"/>
    <col min="12046" max="12046" width="7.375" style="7" customWidth="1"/>
    <col min="12047" max="12047" width="6.375" style="7" customWidth="1"/>
    <col min="12048" max="12049" width="5.125" style="7" customWidth="1"/>
    <col min="12050" max="12050" width="3.875" style="7" customWidth="1"/>
    <col min="12051" max="12051" width="3.37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6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75" style="7" customWidth="1"/>
    <col min="12302" max="12302" width="7.375" style="7" customWidth="1"/>
    <col min="12303" max="12303" width="6.375" style="7" customWidth="1"/>
    <col min="12304" max="12305" width="5.125" style="7" customWidth="1"/>
    <col min="12306" max="12306" width="3.875" style="7" customWidth="1"/>
    <col min="12307" max="12307" width="3.37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6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75" style="7" customWidth="1"/>
    <col min="12558" max="12558" width="7.375" style="7" customWidth="1"/>
    <col min="12559" max="12559" width="6.375" style="7" customWidth="1"/>
    <col min="12560" max="12561" width="5.125" style="7" customWidth="1"/>
    <col min="12562" max="12562" width="3.875" style="7" customWidth="1"/>
    <col min="12563" max="12563" width="3.37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6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75" style="7" customWidth="1"/>
    <col min="12814" max="12814" width="7.375" style="7" customWidth="1"/>
    <col min="12815" max="12815" width="6.375" style="7" customWidth="1"/>
    <col min="12816" max="12817" width="5.125" style="7" customWidth="1"/>
    <col min="12818" max="12818" width="3.875" style="7" customWidth="1"/>
    <col min="12819" max="12819" width="3.37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6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75" style="7" customWidth="1"/>
    <col min="13070" max="13070" width="7.375" style="7" customWidth="1"/>
    <col min="13071" max="13071" width="6.375" style="7" customWidth="1"/>
    <col min="13072" max="13073" width="5.125" style="7" customWidth="1"/>
    <col min="13074" max="13074" width="3.875" style="7" customWidth="1"/>
    <col min="13075" max="13075" width="3.37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6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75" style="7" customWidth="1"/>
    <col min="13326" max="13326" width="7.375" style="7" customWidth="1"/>
    <col min="13327" max="13327" width="6.375" style="7" customWidth="1"/>
    <col min="13328" max="13329" width="5.125" style="7" customWidth="1"/>
    <col min="13330" max="13330" width="3.875" style="7" customWidth="1"/>
    <col min="13331" max="13331" width="3.37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6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75" style="7" customWidth="1"/>
    <col min="13582" max="13582" width="7.375" style="7" customWidth="1"/>
    <col min="13583" max="13583" width="6.375" style="7" customWidth="1"/>
    <col min="13584" max="13585" width="5.125" style="7" customWidth="1"/>
    <col min="13586" max="13586" width="3.875" style="7" customWidth="1"/>
    <col min="13587" max="13587" width="3.37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6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75" style="7" customWidth="1"/>
    <col min="13838" max="13838" width="7.375" style="7" customWidth="1"/>
    <col min="13839" max="13839" width="6.375" style="7" customWidth="1"/>
    <col min="13840" max="13841" width="5.125" style="7" customWidth="1"/>
    <col min="13842" max="13842" width="3.875" style="7" customWidth="1"/>
    <col min="13843" max="13843" width="3.37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6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75" style="7" customWidth="1"/>
    <col min="14094" max="14094" width="7.375" style="7" customWidth="1"/>
    <col min="14095" max="14095" width="6.375" style="7" customWidth="1"/>
    <col min="14096" max="14097" width="5.125" style="7" customWidth="1"/>
    <col min="14098" max="14098" width="3.875" style="7" customWidth="1"/>
    <col min="14099" max="14099" width="3.37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6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75" style="7" customWidth="1"/>
    <col min="14350" max="14350" width="7.375" style="7" customWidth="1"/>
    <col min="14351" max="14351" width="6.375" style="7" customWidth="1"/>
    <col min="14352" max="14353" width="5.125" style="7" customWidth="1"/>
    <col min="14354" max="14354" width="3.875" style="7" customWidth="1"/>
    <col min="14355" max="14355" width="3.37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6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75" style="7" customWidth="1"/>
    <col min="14606" max="14606" width="7.375" style="7" customWidth="1"/>
    <col min="14607" max="14607" width="6.375" style="7" customWidth="1"/>
    <col min="14608" max="14609" width="5.125" style="7" customWidth="1"/>
    <col min="14610" max="14610" width="3.875" style="7" customWidth="1"/>
    <col min="14611" max="14611" width="3.37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6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75" style="7" customWidth="1"/>
    <col min="14862" max="14862" width="7.375" style="7" customWidth="1"/>
    <col min="14863" max="14863" width="6.375" style="7" customWidth="1"/>
    <col min="14864" max="14865" width="5.125" style="7" customWidth="1"/>
    <col min="14866" max="14866" width="3.875" style="7" customWidth="1"/>
    <col min="14867" max="14867" width="3.37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6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75" style="7" customWidth="1"/>
    <col min="15118" max="15118" width="7.375" style="7" customWidth="1"/>
    <col min="15119" max="15119" width="6.375" style="7" customWidth="1"/>
    <col min="15120" max="15121" width="5.125" style="7" customWidth="1"/>
    <col min="15122" max="15122" width="3.875" style="7" customWidth="1"/>
    <col min="15123" max="15123" width="3.37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6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75" style="7" customWidth="1"/>
    <col min="15374" max="15374" width="7.375" style="7" customWidth="1"/>
    <col min="15375" max="15375" width="6.375" style="7" customWidth="1"/>
    <col min="15376" max="15377" width="5.125" style="7" customWidth="1"/>
    <col min="15378" max="15378" width="3.875" style="7" customWidth="1"/>
    <col min="15379" max="15379" width="3.37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6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75" style="7" customWidth="1"/>
    <col min="15630" max="15630" width="7.375" style="7" customWidth="1"/>
    <col min="15631" max="15631" width="6.375" style="7" customWidth="1"/>
    <col min="15632" max="15633" width="5.125" style="7" customWidth="1"/>
    <col min="15634" max="15634" width="3.875" style="7" customWidth="1"/>
    <col min="15635" max="15635" width="3.37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6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75" style="7" customWidth="1"/>
    <col min="15886" max="15886" width="7.375" style="7" customWidth="1"/>
    <col min="15887" max="15887" width="6.375" style="7" customWidth="1"/>
    <col min="15888" max="15889" width="5.125" style="7" customWidth="1"/>
    <col min="15890" max="15890" width="3.875" style="7" customWidth="1"/>
    <col min="15891" max="15891" width="3.37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6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75" style="7" customWidth="1"/>
    <col min="16142" max="16142" width="7.375" style="7" customWidth="1"/>
    <col min="16143" max="16143" width="6.375" style="7" customWidth="1"/>
    <col min="16144" max="16145" width="5.125" style="7" customWidth="1"/>
    <col min="16146" max="16146" width="3.875" style="7" customWidth="1"/>
    <col min="16147" max="16147" width="3.375" style="7" customWidth="1"/>
    <col min="16148" max="16150" width="10" style="7" customWidth="1"/>
    <col min="16151" max="16384" width="11" style="7"/>
  </cols>
  <sheetData>
    <row r="1" spans="1:20" x14ac:dyDescent="0.2">
      <c r="K1" s="220" t="s">
        <v>165</v>
      </c>
      <c r="L1" s="221"/>
      <c r="M1" s="221"/>
      <c r="N1" s="221"/>
      <c r="O1" s="221"/>
      <c r="P1" s="221"/>
      <c r="Q1" s="221"/>
      <c r="R1" s="221"/>
      <c r="S1" s="221"/>
      <c r="T1" s="221"/>
    </row>
    <row r="2" spans="1:20" x14ac:dyDescent="0.2">
      <c r="K2" s="221"/>
      <c r="L2" s="221"/>
      <c r="M2" s="221"/>
      <c r="N2" s="221"/>
      <c r="O2" s="221"/>
      <c r="P2" s="221"/>
      <c r="Q2" s="221"/>
      <c r="R2" s="221"/>
      <c r="S2" s="221"/>
      <c r="T2" s="221"/>
    </row>
    <row r="3" spans="1:20" x14ac:dyDescent="0.2">
      <c r="K3" s="221"/>
      <c r="L3" s="221"/>
      <c r="M3" s="221"/>
      <c r="N3" s="221"/>
      <c r="O3" s="221"/>
      <c r="P3" s="221"/>
      <c r="Q3" s="221"/>
      <c r="R3" s="221"/>
      <c r="S3" s="221"/>
      <c r="T3" s="221"/>
    </row>
    <row r="4" spans="1:20" x14ac:dyDescent="0.2">
      <c r="K4" s="221"/>
      <c r="L4" s="221"/>
      <c r="M4" s="221"/>
      <c r="N4" s="221"/>
      <c r="O4" s="221"/>
      <c r="P4" s="221"/>
      <c r="Q4" s="221"/>
      <c r="R4" s="221"/>
      <c r="S4" s="221"/>
      <c r="T4" s="221"/>
    </row>
    <row r="5" spans="1:20" x14ac:dyDescent="0.2">
      <c r="K5" s="221"/>
      <c r="L5" s="221"/>
      <c r="M5" s="221"/>
      <c r="N5" s="221"/>
      <c r="O5" s="221"/>
      <c r="P5" s="221"/>
      <c r="Q5" s="221"/>
      <c r="R5" s="221"/>
      <c r="S5" s="221"/>
      <c r="T5" s="221"/>
    </row>
    <row r="6" spans="1:20" x14ac:dyDescent="0.2">
      <c r="K6" s="221"/>
      <c r="L6" s="221"/>
      <c r="M6" s="221"/>
      <c r="N6" s="221"/>
      <c r="O6" s="221"/>
      <c r="P6" s="221"/>
      <c r="Q6" s="221"/>
      <c r="R6" s="221"/>
      <c r="S6" s="221"/>
      <c r="T6" s="221"/>
    </row>
    <row r="7" spans="1:20" x14ac:dyDescent="0.2">
      <c r="K7" s="221"/>
      <c r="L7" s="221"/>
      <c r="M7" s="221"/>
      <c r="N7" s="221"/>
      <c r="O7" s="221"/>
      <c r="P7" s="221"/>
      <c r="Q7" s="221"/>
      <c r="R7" s="221"/>
      <c r="S7" s="221"/>
      <c r="T7" s="221"/>
    </row>
    <row r="8" spans="1:20" x14ac:dyDescent="0.2">
      <c r="K8" s="221"/>
      <c r="L8" s="221"/>
      <c r="M8" s="221"/>
      <c r="N8" s="221"/>
      <c r="O8" s="221"/>
      <c r="P8" s="221"/>
      <c r="Q8" s="221"/>
      <c r="R8" s="221"/>
      <c r="S8" s="221"/>
      <c r="T8" s="221"/>
    </row>
    <row r="9" spans="1:20" x14ac:dyDescent="0.2">
      <c r="K9" s="221"/>
      <c r="L9" s="221"/>
      <c r="M9" s="221"/>
      <c r="N9" s="221"/>
      <c r="O9" s="221"/>
      <c r="P9" s="221"/>
      <c r="Q9" s="221"/>
      <c r="R9" s="221"/>
      <c r="S9" s="221"/>
      <c r="T9" s="221"/>
    </row>
    <row r="10" spans="1:20" x14ac:dyDescent="0.2">
      <c r="K10" s="221"/>
      <c r="L10" s="221"/>
      <c r="M10" s="221"/>
      <c r="N10" s="221"/>
      <c r="O10" s="221"/>
      <c r="P10" s="221"/>
      <c r="Q10" s="221"/>
      <c r="R10" s="221"/>
      <c r="S10" s="221"/>
      <c r="T10" s="221"/>
    </row>
    <row r="11" spans="1:20" x14ac:dyDescent="0.2">
      <c r="K11" s="221"/>
      <c r="L11" s="221"/>
      <c r="M11" s="221"/>
      <c r="N11" s="221"/>
      <c r="O11" s="221"/>
      <c r="P11" s="221"/>
      <c r="Q11" s="221"/>
      <c r="R11" s="221"/>
      <c r="S11" s="221"/>
      <c r="T11" s="221"/>
    </row>
    <row r="12" spans="1:20" ht="15" x14ac:dyDescent="0.2">
      <c r="A12" s="819" t="s">
        <v>409</v>
      </c>
      <c r="B12" s="819"/>
      <c r="C12" s="819"/>
      <c r="D12" s="819"/>
      <c r="E12" s="819"/>
      <c r="F12" s="819"/>
      <c r="G12" s="819"/>
      <c r="H12" s="819"/>
      <c r="I12" s="819"/>
      <c r="J12" s="819"/>
      <c r="K12" s="222"/>
      <c r="L12" s="222"/>
      <c r="M12" s="222"/>
      <c r="N12" s="221"/>
      <c r="O12" s="221"/>
      <c r="P12" s="221"/>
      <c r="Q12" s="221"/>
      <c r="R12" s="221"/>
      <c r="S12" s="221"/>
      <c r="T12" s="221"/>
    </row>
    <row r="13" spans="1:20" s="224" customFormat="1" ht="33" customHeight="1" x14ac:dyDescent="0.25">
      <c r="A13" s="820" t="s">
        <v>301</v>
      </c>
      <c r="B13" s="820"/>
      <c r="C13" s="820"/>
      <c r="D13" s="820"/>
      <c r="E13" s="820"/>
      <c r="F13" s="820"/>
      <c r="G13" s="820"/>
      <c r="H13" s="820"/>
      <c r="I13" s="820"/>
      <c r="J13" s="820"/>
      <c r="K13" s="302"/>
      <c r="L13" s="302"/>
      <c r="M13" s="223"/>
      <c r="N13" s="221"/>
      <c r="O13" s="221"/>
      <c r="P13" s="221"/>
      <c r="Q13" s="223"/>
      <c r="R13" s="223"/>
      <c r="S13" s="223"/>
      <c r="T13" s="223"/>
    </row>
    <row r="14" spans="1:20" ht="12.75" customHeight="1" x14ac:dyDescent="0.2">
      <c r="A14" s="10"/>
      <c r="B14" s="10"/>
      <c r="C14" s="10"/>
      <c r="E14" s="10"/>
      <c r="K14" s="221"/>
      <c r="L14" s="221"/>
      <c r="M14" s="221"/>
      <c r="N14" s="221"/>
      <c r="O14" s="221"/>
      <c r="P14" s="221"/>
      <c r="Q14" s="221"/>
      <c r="R14" s="221"/>
      <c r="S14" s="221"/>
      <c r="T14" s="221"/>
    </row>
    <row r="15" spans="1:20" ht="91.5" customHeight="1" x14ac:dyDescent="0.2">
      <c r="A15" s="821" t="s">
        <v>0</v>
      </c>
      <c r="B15" s="298"/>
      <c r="C15" s="299"/>
      <c r="D15" s="824" t="s">
        <v>321</v>
      </c>
      <c r="E15" s="824"/>
      <c r="F15" s="824"/>
      <c r="G15" s="824"/>
      <c r="H15" s="824"/>
      <c r="I15" s="824"/>
      <c r="J15" s="825"/>
      <c r="K15" s="416"/>
      <c r="L15" s="416"/>
      <c r="M15" s="416"/>
      <c r="N15" s="221"/>
      <c r="O15" s="221"/>
      <c r="P15" s="221"/>
      <c r="Q15" s="221"/>
      <c r="R15" s="221"/>
      <c r="S15" s="221"/>
      <c r="T15" s="221"/>
    </row>
    <row r="16" spans="1:20" ht="19.5" hidden="1" customHeight="1" x14ac:dyDescent="0.2">
      <c r="A16" s="822"/>
      <c r="B16" s="300"/>
      <c r="C16" s="300"/>
      <c r="D16" s="300"/>
      <c r="E16" s="300"/>
      <c r="F16" s="300"/>
      <c r="G16" s="300"/>
      <c r="H16" s="300"/>
      <c r="I16" s="300"/>
      <c r="J16" s="301"/>
      <c r="K16" s="416"/>
      <c r="L16" s="416"/>
      <c r="M16" s="416"/>
      <c r="N16" s="221"/>
      <c r="O16" s="221"/>
      <c r="P16" s="221"/>
      <c r="Q16" s="221"/>
      <c r="R16" s="221"/>
      <c r="S16" s="221"/>
      <c r="T16" s="221"/>
    </row>
    <row r="17" spans="1:26" ht="54.75" customHeight="1" x14ac:dyDescent="0.2">
      <c r="A17" s="823"/>
      <c r="B17" s="329"/>
      <c r="C17" s="329"/>
      <c r="D17" s="826" t="s">
        <v>322</v>
      </c>
      <c r="E17" s="826"/>
      <c r="F17" s="826"/>
      <c r="G17" s="826"/>
      <c r="H17" s="826"/>
      <c r="I17" s="826"/>
      <c r="J17" s="827"/>
      <c r="K17" s="416"/>
      <c r="L17" s="416"/>
      <c r="M17" s="416"/>
      <c r="N17" s="221"/>
      <c r="O17" s="221"/>
      <c r="P17" s="221"/>
      <c r="Q17" s="221"/>
      <c r="R17" s="221"/>
      <c r="S17" s="221"/>
      <c r="T17" s="221"/>
    </row>
    <row r="18" spans="1:26" ht="13.5" hidden="1" customHeight="1" x14ac:dyDescent="0.2">
      <c r="A18" s="10"/>
      <c r="B18" s="10"/>
      <c r="C18" s="10"/>
      <c r="E18" s="10"/>
      <c r="K18" s="221"/>
      <c r="L18" s="221"/>
      <c r="M18" s="221"/>
      <c r="N18" s="221"/>
      <c r="O18" s="221"/>
      <c r="P18" s="221"/>
      <c r="Q18" s="221"/>
      <c r="R18" s="221"/>
      <c r="S18" s="221"/>
      <c r="T18" s="221"/>
    </row>
    <row r="19" spans="1:26" ht="27.75" customHeight="1" x14ac:dyDescent="0.2">
      <c r="A19" s="104"/>
      <c r="B19" s="12"/>
      <c r="C19" s="12"/>
      <c r="D19" s="104"/>
      <c r="E19" s="104"/>
      <c r="F19" s="20"/>
      <c r="G19" s="20"/>
      <c r="H19" s="20"/>
      <c r="I19" s="20"/>
      <c r="J19" s="115" t="s">
        <v>167</v>
      </c>
      <c r="K19" s="303"/>
      <c r="L19" s="303"/>
      <c r="M19" s="225"/>
      <c r="N19" s="221"/>
      <c r="O19" s="221"/>
      <c r="P19" s="221"/>
      <c r="Q19" s="221"/>
      <c r="R19" s="221"/>
      <c r="S19" s="221"/>
      <c r="T19" s="221"/>
    </row>
    <row r="20" spans="1:26" ht="28.5" customHeight="1" x14ac:dyDescent="0.2">
      <c r="A20" s="12" t="s">
        <v>166</v>
      </c>
      <c r="B20" s="296"/>
      <c r="C20" s="296"/>
      <c r="D20" s="296"/>
      <c r="E20" s="296"/>
      <c r="F20" s="309" t="str">
        <f>IF(J20="","",VLOOKUP(J20,Gewichtungsfaktoren!$A$5:$F$5,2,FALSE))</f>
        <v>Bioökonomie – Bioraffinerien zur Gewinnung von Rohstoffen aus Abfall und Abwasser: „Bio-Ab-Cycling“</v>
      </c>
      <c r="G20" s="296"/>
      <c r="H20" s="296"/>
      <c r="I20" s="296"/>
      <c r="J20" s="440">
        <v>1</v>
      </c>
      <c r="K20" s="304"/>
      <c r="L20" s="305" t="s">
        <v>229</v>
      </c>
      <c r="M20" s="221"/>
      <c r="N20" s="221"/>
      <c r="O20" s="221"/>
      <c r="P20" s="221"/>
      <c r="Q20" s="221"/>
      <c r="R20" s="221"/>
      <c r="S20" s="221"/>
      <c r="T20" s="221"/>
    </row>
    <row r="21" spans="1:26" ht="13.5" customHeight="1" x14ac:dyDescent="0.2">
      <c r="A21" s="15"/>
      <c r="B21" s="10"/>
      <c r="C21" s="10"/>
      <c r="E21" s="10"/>
      <c r="K21" s="221"/>
      <c r="L21" s="221"/>
      <c r="M21" s="221"/>
      <c r="N21" s="221"/>
      <c r="O21" s="221"/>
      <c r="P21" s="221"/>
      <c r="Q21" s="221"/>
      <c r="R21" s="221"/>
      <c r="S21" s="221"/>
      <c r="T21" s="221"/>
    </row>
    <row r="22" spans="1:26" ht="14.25" customHeight="1" x14ac:dyDescent="0.2">
      <c r="A22" s="18" t="s">
        <v>311</v>
      </c>
      <c r="B22" s="16"/>
      <c r="C22" s="16"/>
      <c r="D22" s="16"/>
      <c r="E22" s="16"/>
      <c r="F22" s="816" t="str">
        <f>IF(_Antragsteller="","",_Antragsteller)</f>
        <v/>
      </c>
      <c r="G22" s="817"/>
      <c r="H22" s="817"/>
      <c r="I22" s="817"/>
      <c r="J22" s="818"/>
      <c r="K22" s="306"/>
      <c r="L22" s="306"/>
      <c r="M22" s="221"/>
      <c r="N22" s="221"/>
      <c r="O22" s="221"/>
      <c r="P22" s="221"/>
      <c r="Q22" s="221"/>
      <c r="R22" s="221"/>
      <c r="S22" s="221"/>
      <c r="T22" s="221"/>
      <c r="U22" s="296"/>
      <c r="V22" s="296"/>
    </row>
    <row r="23" spans="1:26" ht="7.5" customHeight="1" x14ac:dyDescent="0.2">
      <c r="A23" s="17"/>
      <c r="B23" s="17"/>
      <c r="C23" s="17"/>
      <c r="D23" s="17"/>
      <c r="E23" s="17"/>
      <c r="F23" s="17"/>
      <c r="G23" s="17"/>
      <c r="K23" s="221"/>
      <c r="L23" s="221"/>
      <c r="M23" s="221"/>
      <c r="N23" s="221"/>
      <c r="O23" s="221"/>
      <c r="P23" s="221"/>
      <c r="Q23" s="221"/>
      <c r="R23" s="221"/>
      <c r="S23" s="221"/>
      <c r="T23" s="221"/>
    </row>
    <row r="24" spans="1:26" ht="15.75" customHeight="1" x14ac:dyDescent="0.2">
      <c r="B24" s="17"/>
      <c r="C24" s="17"/>
      <c r="D24" s="17"/>
      <c r="E24" s="17"/>
      <c r="F24" s="17"/>
      <c r="G24" s="17"/>
      <c r="K24" s="221"/>
      <c r="L24" s="221"/>
      <c r="M24" s="221"/>
      <c r="N24" s="221"/>
      <c r="O24" s="221"/>
      <c r="P24" s="221"/>
      <c r="Q24" s="221"/>
      <c r="R24" s="221"/>
      <c r="S24" s="221"/>
      <c r="T24" s="221"/>
    </row>
    <row r="25" spans="1:26" ht="15" customHeight="1" x14ac:dyDescent="0.2">
      <c r="A25" s="18" t="s">
        <v>312</v>
      </c>
      <c r="B25" s="297"/>
      <c r="C25" s="297"/>
      <c r="D25" s="297"/>
      <c r="E25" s="297"/>
      <c r="F25" s="816" t="str">
        <f>IF(_Projektbezeichnung="","",_Projektbezeichnung)</f>
        <v/>
      </c>
      <c r="G25" s="817"/>
      <c r="H25" s="817"/>
      <c r="I25" s="817"/>
      <c r="J25" s="818"/>
      <c r="K25" s="416"/>
      <c r="L25" s="416"/>
      <c r="M25" s="416"/>
      <c r="N25" s="221"/>
      <c r="O25" s="221"/>
      <c r="P25" s="221"/>
      <c r="Q25" s="221"/>
      <c r="R25" s="221"/>
      <c r="S25" s="221"/>
      <c r="T25" s="221"/>
      <c r="Z25" s="22"/>
    </row>
    <row r="26" spans="1:26" ht="9" customHeight="1" x14ac:dyDescent="0.2">
      <c r="A26" s="11"/>
      <c r="B26" s="11"/>
      <c r="C26" s="11"/>
      <c r="D26" s="11"/>
      <c r="E26" s="11"/>
      <c r="F26" s="11"/>
      <c r="G26" s="11"/>
      <c r="H26" s="14"/>
      <c r="I26" s="14"/>
      <c r="J26" s="19"/>
      <c r="K26" s="62"/>
      <c r="L26" s="62"/>
      <c r="M26" s="62"/>
      <c r="N26" s="221"/>
      <c r="O26" s="221"/>
      <c r="P26" s="221"/>
      <c r="Q26" s="221"/>
      <c r="R26" s="221"/>
      <c r="S26" s="221"/>
      <c r="T26" s="221"/>
    </row>
    <row r="27" spans="1:26" ht="20.25" customHeight="1" x14ac:dyDescent="0.2">
      <c r="A27" s="18" t="s">
        <v>262</v>
      </c>
      <c r="B27" s="19"/>
      <c r="C27" s="19"/>
      <c r="D27" s="24"/>
      <c r="E27" s="24"/>
      <c r="F27" s="93"/>
      <c r="G27" s="93"/>
      <c r="H27" s="19"/>
      <c r="I27" s="19"/>
      <c r="J27" s="25"/>
      <c r="K27" s="792" t="s">
        <v>168</v>
      </c>
      <c r="L27" s="793"/>
      <c r="M27" s="79"/>
      <c r="N27" s="220"/>
      <c r="O27" s="221"/>
      <c r="P27" s="221"/>
      <c r="Q27" s="221"/>
      <c r="R27" s="221"/>
      <c r="S27" s="221"/>
      <c r="T27" s="221"/>
    </row>
    <row r="28" spans="1:26" ht="30" customHeight="1" x14ac:dyDescent="0.2">
      <c r="A28" s="19"/>
      <c r="B28" s="22"/>
      <c r="D28" s="23" t="s">
        <v>169</v>
      </c>
      <c r="E28" s="24"/>
      <c r="F28" s="25"/>
      <c r="G28" s="25"/>
      <c r="H28" s="25"/>
      <c r="I28" s="25"/>
      <c r="J28" s="25"/>
      <c r="K28" s="794" t="s">
        <v>170</v>
      </c>
      <c r="L28" s="795"/>
      <c r="M28" s="416"/>
      <c r="N28" s="221"/>
      <c r="O28" s="221"/>
      <c r="P28" s="221"/>
      <c r="Q28" s="221"/>
      <c r="R28" s="221"/>
      <c r="S28" s="221"/>
      <c r="T28" s="221"/>
    </row>
    <row r="29" spans="1:26" ht="12.75" customHeight="1" x14ac:dyDescent="0.2">
      <c r="A29" s="19"/>
      <c r="B29" s="22"/>
      <c r="D29" s="294">
        <v>1</v>
      </c>
      <c r="E29" s="294">
        <v>2</v>
      </c>
      <c r="F29" s="796">
        <v>3</v>
      </c>
      <c r="G29" s="797"/>
      <c r="H29" s="414" t="s">
        <v>427</v>
      </c>
      <c r="I29" s="425" t="s">
        <v>428</v>
      </c>
      <c r="J29" s="294">
        <v>5</v>
      </c>
      <c r="K29" s="412"/>
      <c r="L29" s="413"/>
      <c r="M29" s="416"/>
      <c r="N29" s="221"/>
      <c r="O29" s="221"/>
      <c r="P29" s="221"/>
      <c r="Q29" s="221"/>
      <c r="R29" s="221"/>
      <c r="S29" s="221"/>
      <c r="T29" s="221"/>
    </row>
    <row r="30" spans="1:26" ht="65.25" customHeight="1" x14ac:dyDescent="0.2">
      <c r="A30" s="25"/>
      <c r="B30" s="25"/>
      <c r="C30" s="25"/>
      <c r="D30" s="417" t="s">
        <v>171</v>
      </c>
      <c r="E30" s="26" t="s">
        <v>172</v>
      </c>
      <c r="F30" s="798" t="s">
        <v>173</v>
      </c>
      <c r="G30" s="799"/>
      <c r="H30" s="421" t="s">
        <v>310</v>
      </c>
      <c r="I30" s="426" t="s">
        <v>429</v>
      </c>
      <c r="J30" s="295" t="s">
        <v>174</v>
      </c>
      <c r="K30" s="42" t="s">
        <v>175</v>
      </c>
      <c r="L30" s="43" t="s">
        <v>176</v>
      </c>
      <c r="M30" s="221"/>
      <c r="N30" s="220" t="s">
        <v>177</v>
      </c>
      <c r="O30" s="221"/>
      <c r="P30" s="221"/>
      <c r="Q30" s="221"/>
      <c r="R30" s="221"/>
      <c r="S30" s="221"/>
      <c r="T30" s="221"/>
    </row>
    <row r="31" spans="1:26" ht="17.100000000000001" customHeight="1" x14ac:dyDescent="0.2">
      <c r="A31" s="25"/>
      <c r="B31" s="25"/>
      <c r="C31" s="780"/>
      <c r="D31" s="28">
        <v>1</v>
      </c>
      <c r="E31" s="404" t="s">
        <v>178</v>
      </c>
      <c r="F31" s="814" t="s">
        <v>80</v>
      </c>
      <c r="G31" s="799"/>
      <c r="H31" s="317" t="str">
        <f>_1.1_Abwassermenge</f>
        <v/>
      </c>
      <c r="I31" s="429" t="str">
        <f>_1.1_Abwassermenge</f>
        <v/>
      </c>
      <c r="J31" s="765" t="str">
        <f>IF(OR(I31="",I32=""),"",I31+I32)</f>
        <v/>
      </c>
      <c r="K31" s="29"/>
      <c r="L31" s="30"/>
      <c r="M31" s="226"/>
      <c r="N31" s="227"/>
      <c r="O31" s="228">
        <v>-0.5</v>
      </c>
      <c r="P31" s="227">
        <v>0</v>
      </c>
      <c r="Q31" s="227">
        <v>0.25</v>
      </c>
      <c r="R31" s="227">
        <v>0.5</v>
      </c>
      <c r="S31" s="221" t="s">
        <v>179</v>
      </c>
      <c r="T31" s="221" t="s">
        <v>54</v>
      </c>
    </row>
    <row r="32" spans="1:26" ht="17.100000000000001" customHeight="1" x14ac:dyDescent="0.2">
      <c r="A32" s="25"/>
      <c r="B32" s="25"/>
      <c r="C32" s="780"/>
      <c r="D32" s="31"/>
      <c r="E32" s="32"/>
      <c r="F32" s="814" t="s">
        <v>81</v>
      </c>
      <c r="G32" s="799"/>
      <c r="H32" s="317" t="str">
        <f>_1.2_Abwasserbelastung</f>
        <v/>
      </c>
      <c r="I32" s="429" t="str">
        <f>_1.2_Abwasserbelastung</f>
        <v/>
      </c>
      <c r="J32" s="766"/>
      <c r="K32" s="29"/>
      <c r="L32" s="30"/>
      <c r="M32" s="226"/>
      <c r="N32" s="229"/>
      <c r="O32" s="228">
        <v>-0.5</v>
      </c>
      <c r="P32" s="227">
        <v>0</v>
      </c>
      <c r="Q32" s="227">
        <v>0.25</v>
      </c>
      <c r="R32" s="227">
        <v>0.5</v>
      </c>
      <c r="S32" s="221"/>
      <c r="T32" s="221"/>
    </row>
    <row r="33" spans="1:21" ht="30" customHeight="1" x14ac:dyDescent="0.2">
      <c r="A33" s="25"/>
      <c r="B33" s="25"/>
      <c r="C33" s="780"/>
      <c r="D33" s="801">
        <v>2</v>
      </c>
      <c r="E33" s="801" t="s">
        <v>180</v>
      </c>
      <c r="F33" s="815" t="s">
        <v>82</v>
      </c>
      <c r="G33" s="799"/>
      <c r="H33" s="317" t="str">
        <f>_2_Fläche</f>
        <v/>
      </c>
      <c r="I33" s="429" t="str">
        <f>_2_Fläche</f>
        <v/>
      </c>
      <c r="J33" s="311" t="str">
        <f>IF(I33="","",I33)</f>
        <v/>
      </c>
      <c r="K33" s="29"/>
      <c r="L33" s="30"/>
      <c r="M33" s="226"/>
      <c r="N33" s="227">
        <v>-1</v>
      </c>
      <c r="O33" s="227">
        <v>-0.5</v>
      </c>
      <c r="P33" s="227">
        <v>0</v>
      </c>
      <c r="Q33" s="227">
        <v>0.5</v>
      </c>
      <c r="R33" s="227">
        <v>1</v>
      </c>
      <c r="S33" s="221"/>
      <c r="T33" s="221"/>
    </row>
    <row r="34" spans="1:21" ht="16.5" hidden="1" customHeight="1" x14ac:dyDescent="0.2">
      <c r="A34" s="25"/>
      <c r="B34" s="25"/>
      <c r="C34" s="780"/>
      <c r="D34" s="802"/>
      <c r="E34" s="802"/>
      <c r="F34" s="118" t="s">
        <v>275</v>
      </c>
      <c r="G34" s="310">
        <f>Fragenkatalog!AD353</f>
        <v>0</v>
      </c>
      <c r="H34" s="310">
        <f>Fragenkatalog!AD353</f>
        <v>0</v>
      </c>
      <c r="I34" s="429" t="str">
        <f>Fragenkatalog!AE353</f>
        <v/>
      </c>
      <c r="J34" s="33"/>
      <c r="K34" s="29"/>
      <c r="L34" s="30"/>
      <c r="M34" s="226"/>
      <c r="N34" s="227"/>
      <c r="O34" s="227"/>
      <c r="P34" s="227"/>
      <c r="Q34" s="227"/>
      <c r="R34" s="227"/>
      <c r="S34" s="221"/>
      <c r="T34" s="221"/>
    </row>
    <row r="35" spans="1:21" ht="27" x14ac:dyDescent="0.2">
      <c r="A35" s="25"/>
      <c r="B35" s="25"/>
      <c r="C35" s="780"/>
      <c r="D35" s="417">
        <v>3</v>
      </c>
      <c r="E35" s="417" t="s">
        <v>181</v>
      </c>
      <c r="F35" s="814" t="s">
        <v>84</v>
      </c>
      <c r="G35" s="799"/>
      <c r="H35" s="317" t="str">
        <f>_3_Luft</f>
        <v/>
      </c>
      <c r="I35" s="429" t="str">
        <f>_3_Luft</f>
        <v/>
      </c>
      <c r="J35" s="311" t="str">
        <f>IF(I35="","",I35)</f>
        <v/>
      </c>
      <c r="K35" s="29"/>
      <c r="L35" s="30"/>
      <c r="M35" s="226"/>
      <c r="N35" s="229"/>
      <c r="O35" s="227">
        <v>-1</v>
      </c>
      <c r="P35" s="227">
        <v>0</v>
      </c>
      <c r="Q35" s="227">
        <v>0.5</v>
      </c>
      <c r="R35" s="227">
        <v>1</v>
      </c>
      <c r="S35" s="221"/>
      <c r="T35" s="221"/>
    </row>
    <row r="36" spans="1:21" ht="27.75" customHeight="1" x14ac:dyDescent="0.2">
      <c r="A36" s="25"/>
      <c r="B36" s="25"/>
      <c r="C36" s="780"/>
      <c r="D36" s="417">
        <v>4</v>
      </c>
      <c r="E36" s="408" t="s">
        <v>182</v>
      </c>
      <c r="F36" s="784" t="s">
        <v>85</v>
      </c>
      <c r="G36" s="745"/>
      <c r="H36" s="317" t="str">
        <f>_4_BiologischeVielfalt</f>
        <v/>
      </c>
      <c r="I36" s="429" t="str">
        <f>_4_BiologischeVielfalt</f>
        <v/>
      </c>
      <c r="J36" s="311" t="str">
        <f>IF(I36="","",I36)</f>
        <v/>
      </c>
      <c r="K36" s="29"/>
      <c r="L36" s="30"/>
      <c r="M36" s="230"/>
      <c r="N36" s="229"/>
      <c r="O36" s="227"/>
      <c r="P36" s="227">
        <v>0</v>
      </c>
      <c r="Q36" s="227">
        <v>1</v>
      </c>
      <c r="R36" s="227"/>
      <c r="S36" s="221"/>
      <c r="T36" s="221"/>
    </row>
    <row r="37" spans="1:21" ht="29.25" customHeight="1" x14ac:dyDescent="0.2">
      <c r="A37" s="25"/>
      <c r="B37" s="25"/>
      <c r="C37" s="780"/>
      <c r="D37" s="28">
        <v>5</v>
      </c>
      <c r="E37" s="781" t="s">
        <v>183</v>
      </c>
      <c r="F37" s="784" t="s">
        <v>184</v>
      </c>
      <c r="G37" s="745"/>
      <c r="H37" s="317" t="str">
        <f>_5.1_A_DeckungBedarf</f>
        <v/>
      </c>
      <c r="I37" s="429" t="str">
        <f>_5.1_A_DeckungBedarf</f>
        <v/>
      </c>
      <c r="J37" s="810" t="str">
        <f>IF(OR(AND(I37="",I38=""),I39=""),"",IF(AND(I37&lt;&gt;"",I38&lt;&gt;""),"Angabe entweder zu 5.1.A oder 5.1.B",IF(I37="",SUM(I38+I39),IF(I38="",SUM(I37+I39)))))</f>
        <v/>
      </c>
      <c r="K37" s="29"/>
      <c r="L37" s="30"/>
      <c r="M37" s="230"/>
      <c r="N37" s="229"/>
      <c r="O37" s="227"/>
      <c r="P37" s="227">
        <v>0</v>
      </c>
      <c r="Q37" s="227">
        <v>0.5</v>
      </c>
      <c r="R37" s="227"/>
      <c r="S37" s="221"/>
      <c r="T37" s="221"/>
    </row>
    <row r="38" spans="1:21" ht="33" customHeight="1" x14ac:dyDescent="0.2">
      <c r="A38" s="25"/>
      <c r="B38" s="25"/>
      <c r="C38" s="780"/>
      <c r="D38" s="34"/>
      <c r="E38" s="783"/>
      <c r="F38" s="784" t="s">
        <v>185</v>
      </c>
      <c r="G38" s="745"/>
      <c r="H38" s="317" t="str">
        <f>_5.1_B_Erzeugung</f>
        <v/>
      </c>
      <c r="I38" s="429" t="str">
        <f>_5.1_B_Erzeugung</f>
        <v/>
      </c>
      <c r="J38" s="811"/>
      <c r="K38" s="29"/>
      <c r="L38" s="30"/>
      <c r="M38" s="230"/>
      <c r="N38" s="229"/>
      <c r="O38" s="227"/>
      <c r="P38" s="227"/>
      <c r="Q38" s="227"/>
      <c r="R38" s="227"/>
      <c r="S38" s="221"/>
      <c r="T38" s="221"/>
    </row>
    <row r="39" spans="1:21" ht="17.100000000000001" customHeight="1" x14ac:dyDescent="0.2">
      <c r="A39" s="25"/>
      <c r="B39" s="25"/>
      <c r="C39" s="780"/>
      <c r="D39" s="35"/>
      <c r="E39" s="410"/>
      <c r="F39" s="784" t="s">
        <v>86</v>
      </c>
      <c r="G39" s="745"/>
      <c r="H39" s="317" t="str">
        <f>Fragenkatalog!$AE$407</f>
        <v/>
      </c>
      <c r="I39" s="429" t="str">
        <f>Fragenkatalog!$AE$407</f>
        <v/>
      </c>
      <c r="J39" s="812"/>
      <c r="K39" s="29"/>
      <c r="L39" s="30"/>
      <c r="M39" s="230"/>
      <c r="N39" s="229"/>
      <c r="O39" s="228">
        <v>-0.5</v>
      </c>
      <c r="P39" s="227">
        <v>0</v>
      </c>
      <c r="Q39" s="227">
        <v>0.25</v>
      </c>
      <c r="R39" s="227">
        <v>0.5</v>
      </c>
      <c r="S39" s="221"/>
      <c r="T39" s="221"/>
    </row>
    <row r="40" spans="1:21" ht="14.25" x14ac:dyDescent="0.2">
      <c r="A40" s="25"/>
      <c r="B40" s="25"/>
      <c r="C40" s="780"/>
      <c r="D40" s="28">
        <v>6</v>
      </c>
      <c r="E40" s="408" t="s">
        <v>186</v>
      </c>
      <c r="F40" s="784" t="s">
        <v>187</v>
      </c>
      <c r="G40" s="745"/>
      <c r="H40" s="422" t="str">
        <f>_6.1_Ökologische</f>
        <v/>
      </c>
      <c r="I40" s="430" t="str">
        <f>_6.1_Ökologische</f>
        <v/>
      </c>
      <c r="J40" s="765" t="str">
        <f>IF(OR(I40="",I42="",I43=""),"",I40+I42+I43)</f>
        <v/>
      </c>
      <c r="K40" s="29"/>
      <c r="L40" s="30"/>
      <c r="M40" s="230"/>
      <c r="N40" s="229"/>
      <c r="O40" s="227"/>
      <c r="P40" s="227">
        <v>0</v>
      </c>
      <c r="Q40" s="227">
        <v>0.5</v>
      </c>
      <c r="R40" s="227"/>
      <c r="S40" s="221"/>
      <c r="T40" s="221"/>
    </row>
    <row r="41" spans="1:21" ht="25.5" customHeight="1" x14ac:dyDescent="0.2">
      <c r="A41" s="25"/>
      <c r="B41" s="25"/>
      <c r="C41" s="780"/>
      <c r="D41" s="34"/>
      <c r="E41" s="410"/>
      <c r="F41" s="784" t="s">
        <v>87</v>
      </c>
      <c r="G41" s="788"/>
      <c r="H41" s="428"/>
      <c r="I41" s="427"/>
      <c r="J41" s="813"/>
      <c r="K41" s="307"/>
      <c r="L41" s="308"/>
      <c r="M41" s="228"/>
      <c r="N41" s="229"/>
      <c r="O41" s="227"/>
      <c r="P41" s="227"/>
      <c r="Q41" s="227"/>
      <c r="R41" s="227"/>
      <c r="S41" s="221"/>
      <c r="T41" s="221"/>
      <c r="U41" s="312">
        <f>-0.08*0.4</f>
        <v>-3.2000000000000001E-2</v>
      </c>
    </row>
    <row r="42" spans="1:21" ht="17.100000000000001" customHeight="1" x14ac:dyDescent="0.2">
      <c r="A42" s="25"/>
      <c r="B42" s="25"/>
      <c r="C42" s="780"/>
      <c r="D42" s="34"/>
      <c r="E42" s="410"/>
      <c r="F42" s="784" t="s">
        <v>48</v>
      </c>
      <c r="G42" s="745"/>
      <c r="H42" s="422" t="str">
        <f>_6.2_A_Materialeffizienz</f>
        <v/>
      </c>
      <c r="I42" s="430" t="str">
        <f>_6.2_A_Materialeffizienz</f>
        <v/>
      </c>
      <c r="J42" s="813"/>
      <c r="K42" s="29"/>
      <c r="L42" s="30"/>
      <c r="M42" s="231"/>
      <c r="N42" s="229"/>
      <c r="O42" s="227">
        <v>-0.25</v>
      </c>
      <c r="P42" s="227">
        <v>0</v>
      </c>
      <c r="Q42" s="227">
        <v>0.125</v>
      </c>
      <c r="R42" s="232">
        <v>0.25</v>
      </c>
      <c r="S42" s="221"/>
      <c r="T42" s="221"/>
      <c r="U42" s="312">
        <f>0.13*0.4</f>
        <v>5.2000000000000005E-2</v>
      </c>
    </row>
    <row r="43" spans="1:21" ht="17.100000000000001" customHeight="1" x14ac:dyDescent="0.2">
      <c r="A43" s="25"/>
      <c r="B43" s="25"/>
      <c r="C43" s="780"/>
      <c r="D43" s="36"/>
      <c r="E43" s="409"/>
      <c r="F43" s="784" t="s">
        <v>49</v>
      </c>
      <c r="G43" s="745"/>
      <c r="H43" s="422" t="str">
        <f>_6.2_B_Umweltfreundlichkeit</f>
        <v/>
      </c>
      <c r="I43" s="430" t="str">
        <f>_6.2_B_Umweltfreundlichkeit</f>
        <v/>
      </c>
      <c r="J43" s="766"/>
      <c r="K43" s="29"/>
      <c r="L43" s="30"/>
      <c r="M43" s="231" t="s">
        <v>188</v>
      </c>
      <c r="N43" s="229"/>
      <c r="O43" s="227">
        <v>-0.25</v>
      </c>
      <c r="P43" s="227">
        <v>0</v>
      </c>
      <c r="Q43" s="227">
        <v>0.25</v>
      </c>
      <c r="R43" s="227"/>
      <c r="S43" s="221"/>
      <c r="T43" s="221"/>
    </row>
    <row r="44" spans="1:21" ht="27.75" customHeight="1" x14ac:dyDescent="0.2">
      <c r="A44" s="25"/>
      <c r="B44" s="25"/>
      <c r="C44" s="25"/>
      <c r="D44" s="37"/>
      <c r="E44" s="38"/>
      <c r="F44" s="776" t="s">
        <v>242</v>
      </c>
      <c r="G44" s="777"/>
      <c r="H44" s="777"/>
      <c r="I44" s="779"/>
      <c r="J44" s="313" t="str">
        <f t="array" ref="J44">IF(OR(J31="",J33="",J35:J37="",J40=""),"",AVERAGE(J31:J40))</f>
        <v/>
      </c>
      <c r="K44" s="39"/>
      <c r="L44" s="40"/>
      <c r="M44" s="314">
        <f>VLOOKUP(J20,Gewichtungsfaktoren!$A$5:$E$5,4,FALSE)</f>
        <v>0.4</v>
      </c>
      <c r="N44" s="229"/>
      <c r="O44" s="227"/>
      <c r="P44" s="227"/>
      <c r="Q44" s="227"/>
      <c r="R44" s="227"/>
      <c r="S44" s="221"/>
      <c r="T44" s="221"/>
    </row>
    <row r="45" spans="1:21" x14ac:dyDescent="0.2">
      <c r="A45" s="25"/>
      <c r="B45" s="25"/>
      <c r="C45" s="25"/>
      <c r="D45" s="37"/>
      <c r="E45" s="38"/>
      <c r="F45" s="38"/>
      <c r="G45" s="38"/>
      <c r="H45" s="38"/>
      <c r="I45" s="38"/>
      <c r="J45" s="94"/>
      <c r="K45" s="39"/>
      <c r="L45" s="40"/>
      <c r="M45" s="29"/>
      <c r="N45" s="229"/>
      <c r="O45" s="227"/>
      <c r="P45" s="227"/>
      <c r="Q45" s="227"/>
      <c r="R45" s="227"/>
      <c r="S45" s="221"/>
      <c r="T45" s="221"/>
    </row>
    <row r="46" spans="1:21" ht="30.75" customHeight="1" x14ac:dyDescent="0.2">
      <c r="A46" s="25"/>
      <c r="B46" s="25"/>
      <c r="D46" s="41" t="s">
        <v>189</v>
      </c>
      <c r="E46" s="38"/>
      <c r="F46" s="415"/>
      <c r="G46" s="415"/>
      <c r="H46" s="415"/>
      <c r="I46" s="415"/>
      <c r="J46" s="94"/>
      <c r="K46" s="807" t="str">
        <f>K28</f>
        <v>Die Angabe des Antragstellers im Formular Zielbeiträge zu der (Teil-)Frage ist plausibel und wurde übernommen.</v>
      </c>
      <c r="L46" s="808"/>
      <c r="M46" s="29"/>
      <c r="N46" s="229"/>
      <c r="O46" s="227"/>
      <c r="P46" s="227"/>
      <c r="Q46" s="227"/>
      <c r="R46" s="227"/>
      <c r="S46" s="221"/>
      <c r="T46" s="221"/>
      <c r="U46" s="233"/>
    </row>
    <row r="47" spans="1:21" ht="12.75" customHeight="1" x14ac:dyDescent="0.2">
      <c r="A47" s="25"/>
      <c r="B47" s="25"/>
      <c r="D47" s="294">
        <v>1</v>
      </c>
      <c r="E47" s="294">
        <v>2</v>
      </c>
      <c r="F47" s="778">
        <v>3</v>
      </c>
      <c r="G47" s="745"/>
      <c r="H47" s="414" t="s">
        <v>427</v>
      </c>
      <c r="I47" s="425" t="s">
        <v>428</v>
      </c>
      <c r="J47" s="294">
        <v>5</v>
      </c>
      <c r="K47" s="412"/>
      <c r="L47" s="413"/>
      <c r="M47" s="29"/>
      <c r="N47" s="229"/>
      <c r="O47" s="227"/>
      <c r="P47" s="227"/>
      <c r="Q47" s="227"/>
      <c r="R47" s="227"/>
      <c r="S47" s="221"/>
      <c r="T47" s="221"/>
      <c r="U47" s="233"/>
    </row>
    <row r="48" spans="1:21" ht="63" customHeight="1" x14ac:dyDescent="0.2">
      <c r="A48" s="25"/>
      <c r="B48" s="25"/>
      <c r="C48" s="22"/>
      <c r="D48" s="417" t="s">
        <v>171</v>
      </c>
      <c r="E48" s="26" t="s">
        <v>172</v>
      </c>
      <c r="F48" s="776" t="s">
        <v>173</v>
      </c>
      <c r="G48" s="745"/>
      <c r="H48" s="421" t="s">
        <v>310</v>
      </c>
      <c r="I48" s="426" t="s">
        <v>429</v>
      </c>
      <c r="J48" s="295" t="s">
        <v>174</v>
      </c>
      <c r="K48" s="315" t="str">
        <f>K30</f>
        <v>Ja / Nein</v>
      </c>
      <c r="L48" s="316" t="str">
        <f>L30</f>
        <v>Wenn nein, bitte hier erläutern</v>
      </c>
      <c r="M48" s="29"/>
      <c r="N48" s="229"/>
      <c r="O48" s="227"/>
      <c r="P48" s="227"/>
      <c r="Q48" s="227"/>
      <c r="R48" s="227"/>
      <c r="S48" s="221"/>
      <c r="T48" s="221"/>
    </row>
    <row r="49" spans="1:35" s="237" customFormat="1" ht="25.5" customHeight="1" x14ac:dyDescent="0.2">
      <c r="A49" s="25"/>
      <c r="B49" s="25"/>
      <c r="C49" s="780"/>
      <c r="D49" s="767">
        <v>7</v>
      </c>
      <c r="E49" s="789" t="s">
        <v>243</v>
      </c>
      <c r="F49" s="785" t="s">
        <v>369</v>
      </c>
      <c r="G49" s="786"/>
      <c r="H49" s="423"/>
      <c r="I49" s="429"/>
      <c r="K49" s="45"/>
      <c r="L49" s="30"/>
      <c r="M49" s="228"/>
      <c r="N49" s="234"/>
      <c r="O49" s="234"/>
      <c r="P49" s="235"/>
      <c r="Q49" s="235"/>
      <c r="R49" s="235"/>
      <c r="S49" s="221"/>
      <c r="T49" s="221"/>
      <c r="U49" s="368"/>
      <c r="V49" s="368"/>
      <c r="W49" s="368"/>
      <c r="X49" s="368"/>
      <c r="Y49" s="368"/>
      <c r="Z49" s="368"/>
      <c r="AA49" s="368"/>
      <c r="AB49" s="368"/>
      <c r="AC49" s="368"/>
      <c r="AD49" s="368"/>
      <c r="AE49" s="368"/>
      <c r="AF49" s="368"/>
      <c r="AG49" s="368"/>
      <c r="AH49" s="368"/>
      <c r="AI49" s="368"/>
    </row>
    <row r="50" spans="1:35" s="237" customFormat="1" ht="25.5" customHeight="1" x14ac:dyDescent="0.2">
      <c r="A50" s="25"/>
      <c r="B50" s="25"/>
      <c r="C50" s="780"/>
      <c r="D50" s="768"/>
      <c r="E50" s="790"/>
      <c r="F50" s="785" t="s">
        <v>352</v>
      </c>
      <c r="G50" s="786"/>
      <c r="H50" s="317" t="str">
        <f>Fragenkatalog!$AE$460</f>
        <v/>
      </c>
      <c r="I50" s="429" t="str">
        <f>Fragenkatalog!$AE$460</f>
        <v/>
      </c>
      <c r="J50" s="765" t="str">
        <f>IF(OR(I50="",I51=""),"",I50+I51)</f>
        <v/>
      </c>
      <c r="K50" s="45"/>
      <c r="L50" s="30"/>
      <c r="M50" s="228"/>
      <c r="N50" s="234"/>
      <c r="O50" s="234"/>
      <c r="P50" s="235"/>
      <c r="Q50" s="235"/>
      <c r="R50" s="235"/>
      <c r="S50" s="221"/>
      <c r="T50" s="221"/>
      <c r="U50" s="368"/>
      <c r="V50" s="368"/>
      <c r="W50" s="368"/>
      <c r="X50" s="368"/>
      <c r="Y50" s="368"/>
      <c r="Z50" s="368"/>
      <c r="AA50" s="368"/>
      <c r="AB50" s="368"/>
      <c r="AC50" s="368"/>
      <c r="AD50" s="368"/>
      <c r="AE50" s="368"/>
      <c r="AF50" s="368"/>
      <c r="AG50" s="368"/>
      <c r="AH50" s="368"/>
      <c r="AI50" s="368"/>
    </row>
    <row r="51" spans="1:35" s="237" customFormat="1" ht="17.100000000000001" customHeight="1" x14ac:dyDescent="0.2">
      <c r="A51" s="25"/>
      <c r="B51" s="25"/>
      <c r="C51" s="780"/>
      <c r="D51" s="769"/>
      <c r="E51" s="791"/>
      <c r="F51" s="784" t="s">
        <v>351</v>
      </c>
      <c r="G51" s="788"/>
      <c r="H51" s="317" t="str">
        <f>Fragenkatalog!$AE$471</f>
        <v/>
      </c>
      <c r="I51" s="429" t="str">
        <f>Fragenkatalog!$AE$471</f>
        <v/>
      </c>
      <c r="J51" s="766"/>
      <c r="K51" s="45"/>
      <c r="L51" s="30"/>
      <c r="M51" s="228"/>
      <c r="N51" s="234"/>
      <c r="O51" s="234"/>
      <c r="P51" s="235"/>
      <c r="Q51" s="235"/>
      <c r="R51" s="235"/>
      <c r="S51" s="62"/>
      <c r="T51" s="236"/>
    </row>
    <row r="52" spans="1:35" ht="46.5" customHeight="1" x14ac:dyDescent="0.2">
      <c r="A52" s="25"/>
      <c r="B52" s="25"/>
      <c r="C52" s="780"/>
      <c r="D52" s="767">
        <v>8</v>
      </c>
      <c r="E52" s="781" t="s">
        <v>190</v>
      </c>
      <c r="F52" s="784" t="s">
        <v>191</v>
      </c>
      <c r="G52" s="745"/>
      <c r="H52" s="317">
        <f>_8_Aufbau_Wissen</f>
        <v>0</v>
      </c>
      <c r="I52" s="429">
        <f>_8_Aufbau_Wissen</f>
        <v>0</v>
      </c>
      <c r="J52" s="311">
        <f>IF(I52="","",I52)</f>
        <v>0</v>
      </c>
      <c r="K52" s="45"/>
      <c r="L52" s="30"/>
      <c r="M52" s="29"/>
      <c r="N52" s="234"/>
      <c r="O52" s="235">
        <v>0</v>
      </c>
      <c r="P52" s="238">
        <v>0.25</v>
      </c>
      <c r="Q52" s="234">
        <v>0.5</v>
      </c>
      <c r="R52" s="235">
        <v>1</v>
      </c>
      <c r="S52" s="62"/>
      <c r="T52" s="221"/>
    </row>
    <row r="53" spans="1:35" ht="46.5" hidden="1" customHeight="1" x14ac:dyDescent="0.2">
      <c r="A53" s="25"/>
      <c r="B53" s="25"/>
      <c r="C53" s="780"/>
      <c r="D53" s="769"/>
      <c r="E53" s="782"/>
      <c r="F53" s="44" t="s">
        <v>192</v>
      </c>
      <c r="G53" s="310">
        <f>Fragenkatalog!AD489</f>
        <v>0</v>
      </c>
      <c r="H53" s="310">
        <f>Fragenkatalog!AD489</f>
        <v>0</v>
      </c>
      <c r="I53" s="429">
        <f>Fragenkatalog!AD489</f>
        <v>0</v>
      </c>
      <c r="J53" s="46"/>
      <c r="K53" s="45"/>
      <c r="L53" s="30"/>
      <c r="M53" s="29"/>
      <c r="N53" s="234">
        <v>1</v>
      </c>
      <c r="O53" s="235">
        <v>2</v>
      </c>
      <c r="P53" s="239">
        <v>3</v>
      </c>
      <c r="Q53" s="234">
        <v>4</v>
      </c>
      <c r="R53" s="235">
        <v>5</v>
      </c>
      <c r="S53" s="62">
        <v>6</v>
      </c>
      <c r="T53" s="221">
        <v>7</v>
      </c>
      <c r="U53" s="7">
        <v>8</v>
      </c>
      <c r="V53" s="7">
        <v>9</v>
      </c>
    </row>
    <row r="54" spans="1:35" ht="46.5" customHeight="1" x14ac:dyDescent="0.2">
      <c r="A54" s="25"/>
      <c r="B54" s="25"/>
      <c r="C54" s="780"/>
      <c r="D54" s="26">
        <v>9</v>
      </c>
      <c r="E54" s="417" t="s">
        <v>193</v>
      </c>
      <c r="F54" s="784" t="s">
        <v>194</v>
      </c>
      <c r="G54" s="745"/>
      <c r="H54" s="317" t="str">
        <f>_9_UmweltfreundlicheBeschaffung</f>
        <v/>
      </c>
      <c r="I54" s="429" t="str">
        <f>_9_UmweltfreundlicheBeschaffung</f>
        <v/>
      </c>
      <c r="J54" s="311" t="str">
        <f>IF(I54="","",I54)</f>
        <v/>
      </c>
      <c r="K54" s="45"/>
      <c r="L54" s="30"/>
      <c r="M54" s="226"/>
      <c r="N54" s="234"/>
      <c r="O54" s="227"/>
      <c r="P54" s="235">
        <v>0</v>
      </c>
      <c r="Q54" s="235">
        <v>1</v>
      </c>
      <c r="R54" s="227"/>
      <c r="S54" s="62"/>
      <c r="T54" s="221"/>
    </row>
    <row r="55" spans="1:35" ht="66" customHeight="1" x14ac:dyDescent="0.2">
      <c r="A55" s="25"/>
      <c r="B55" s="25"/>
      <c r="C55" s="780"/>
      <c r="D55" s="403">
        <v>10</v>
      </c>
      <c r="E55" s="96" t="s">
        <v>248</v>
      </c>
      <c r="F55" s="784" t="s">
        <v>260</v>
      </c>
      <c r="G55" s="745"/>
      <c r="H55" s="419" t="str">
        <f>_10_UmweltwirkungAnstoßen</f>
        <v/>
      </c>
      <c r="I55" s="431" t="str">
        <f>_10_UmweltwirkungAnstoßen</f>
        <v/>
      </c>
      <c r="J55" s="311" t="str">
        <f>IF(I55="","",I55)</f>
        <v/>
      </c>
      <c r="K55" s="45"/>
      <c r="L55" s="30"/>
      <c r="M55" s="226"/>
      <c r="N55" s="234"/>
      <c r="O55" s="235">
        <v>-1</v>
      </c>
      <c r="P55" s="235">
        <v>0</v>
      </c>
      <c r="Q55" s="234">
        <v>0.5</v>
      </c>
      <c r="R55" s="235">
        <v>1</v>
      </c>
      <c r="S55" s="62"/>
      <c r="T55" s="221"/>
    </row>
    <row r="56" spans="1:35" ht="30" customHeight="1" x14ac:dyDescent="0.2">
      <c r="A56" s="25"/>
      <c r="B56" s="25"/>
      <c r="C56" s="780"/>
      <c r="D56" s="119">
        <v>11</v>
      </c>
      <c r="E56" s="781" t="s">
        <v>276</v>
      </c>
      <c r="F56" s="787" t="s">
        <v>277</v>
      </c>
      <c r="G56" s="745"/>
      <c r="H56" s="317" t="str">
        <f>_11_Indirekte_Wirkungen_Keine</f>
        <v/>
      </c>
      <c r="I56" s="432" t="str">
        <f>_11_Indirekte_Wirkungen_Keine</f>
        <v/>
      </c>
      <c r="J56" s="810" t="str">
        <f>IF(AND(I56="x",OR(I57&lt;&gt;"",I58&lt;&gt;"")),"Bitte korrigieren: Unzulässige Kombination von Angaben.",IF(I56="x",0,IF(AND(I57="",I58=""),"",SUM(I57:I58))))</f>
        <v/>
      </c>
      <c r="K56" s="29"/>
      <c r="L56" s="30"/>
      <c r="M56" s="231"/>
      <c r="N56" s="234"/>
      <c r="O56" s="240" t="s">
        <v>195</v>
      </c>
      <c r="P56" s="241" t="s">
        <v>196</v>
      </c>
      <c r="Q56" s="242"/>
      <c r="R56" s="234"/>
      <c r="S56" s="243"/>
      <c r="T56" s="221"/>
    </row>
    <row r="57" spans="1:35" ht="30" customHeight="1" x14ac:dyDescent="0.2">
      <c r="A57" s="25"/>
      <c r="B57" s="25"/>
      <c r="C57" s="780"/>
      <c r="D57" s="47"/>
      <c r="E57" s="783"/>
      <c r="F57" s="784" t="s">
        <v>278</v>
      </c>
      <c r="G57" s="745"/>
      <c r="H57" s="317" t="str">
        <f>_11_Indirekte_Wirkungen_Negativ</f>
        <v/>
      </c>
      <c r="I57" s="432" t="str">
        <f>_11_Indirekte_Wirkungen_Negativ</f>
        <v/>
      </c>
      <c r="J57" s="811"/>
      <c r="K57" s="29"/>
      <c r="L57" s="30"/>
      <c r="M57" s="29"/>
      <c r="N57" s="227"/>
      <c r="O57" s="240" t="s">
        <v>197</v>
      </c>
      <c r="P57" s="244">
        <v>-1</v>
      </c>
      <c r="Q57" s="242">
        <v>-0.5</v>
      </c>
      <c r="R57" s="227"/>
      <c r="S57" s="62"/>
      <c r="T57" s="221"/>
    </row>
    <row r="58" spans="1:35" ht="30" customHeight="1" x14ac:dyDescent="0.2">
      <c r="A58" s="25"/>
      <c r="B58" s="25"/>
      <c r="C58" s="780"/>
      <c r="D58" s="50"/>
      <c r="E58" s="782"/>
      <c r="F58" s="784" t="s">
        <v>279</v>
      </c>
      <c r="G58" s="745"/>
      <c r="H58" s="318" t="str">
        <f>_11_Indirekte_Wirkungen_Positiv</f>
        <v/>
      </c>
      <c r="I58" s="433" t="str">
        <f>_11_Indirekte_Wirkungen_Positiv</f>
        <v/>
      </c>
      <c r="J58" s="811"/>
      <c r="K58" s="29"/>
      <c r="L58" s="30"/>
      <c r="M58" s="43" t="s">
        <v>198</v>
      </c>
      <c r="N58" s="227"/>
      <c r="O58" s="244" t="s">
        <v>199</v>
      </c>
      <c r="P58" s="245">
        <v>0.5</v>
      </c>
      <c r="Q58" s="244">
        <v>1</v>
      </c>
      <c r="R58" s="227"/>
      <c r="S58" s="62"/>
      <c r="T58" s="221"/>
    </row>
    <row r="59" spans="1:35" ht="17.100000000000001" hidden="1" customHeight="1" x14ac:dyDescent="0.2">
      <c r="A59" s="25"/>
      <c r="B59" s="25"/>
      <c r="C59" s="407"/>
      <c r="D59" s="47"/>
      <c r="E59" s="410"/>
      <c r="F59" s="48" t="s">
        <v>200</v>
      </c>
      <c r="G59" s="11"/>
      <c r="H59" s="420"/>
      <c r="I59" s="319" t="str">
        <f>Fragenkatalog!$AJ$535</f>
        <v/>
      </c>
      <c r="J59" s="49"/>
      <c r="K59" s="39"/>
      <c r="L59" s="40"/>
      <c r="M59" s="43"/>
      <c r="N59" s="227"/>
      <c r="O59" s="244"/>
      <c r="P59" s="245"/>
      <c r="Q59" s="244"/>
      <c r="R59" s="227"/>
      <c r="S59" s="62"/>
      <c r="T59" s="221"/>
    </row>
    <row r="60" spans="1:35" ht="17.100000000000001" hidden="1" customHeight="1" x14ac:dyDescent="0.2">
      <c r="A60" s="25"/>
      <c r="B60" s="25"/>
      <c r="C60" s="407"/>
      <c r="D60" s="50"/>
      <c r="E60" s="409"/>
      <c r="F60" s="411" t="s">
        <v>201</v>
      </c>
      <c r="G60" s="292"/>
      <c r="H60" s="319"/>
      <c r="I60" s="319" t="str">
        <f>Fragenkatalog!$AJ$540</f>
        <v/>
      </c>
      <c r="J60" s="51"/>
      <c r="K60" s="39"/>
      <c r="L60" s="40"/>
      <c r="M60" s="43"/>
      <c r="N60" s="227"/>
      <c r="O60" s="244"/>
      <c r="P60" s="245"/>
      <c r="Q60" s="244"/>
      <c r="R60" s="227"/>
      <c r="S60" s="62"/>
      <c r="T60" s="221"/>
    </row>
    <row r="61" spans="1:35" ht="17.100000000000001" customHeight="1" x14ac:dyDescent="0.2">
      <c r="A61" s="25"/>
      <c r="B61" s="25"/>
      <c r="C61" s="25"/>
      <c r="D61" s="22"/>
      <c r="E61" s="38"/>
      <c r="F61" s="806" t="s">
        <v>241</v>
      </c>
      <c r="G61" s="806"/>
      <c r="H61" s="806"/>
      <c r="I61" s="806"/>
      <c r="J61" s="313" t="str">
        <f t="array" ref="J61">IF(OR(J50="",J52="",J54:J56="",J56="Bitte korrigieren: Unzulässige Kombination von Angaben."),"",AVERAGE(J50,J52,J54,J55,J56))</f>
        <v/>
      </c>
      <c r="K61" s="52"/>
      <c r="L61" s="52"/>
      <c r="M61" s="314">
        <f>VLOOKUP(J20,Gewichtungsfaktoren!$A$5:$E$5,5,FALSE)</f>
        <v>0.6</v>
      </c>
      <c r="N61" s="227"/>
      <c r="O61" s="244"/>
      <c r="P61" s="245"/>
      <c r="Q61" s="244"/>
      <c r="R61" s="227"/>
      <c r="S61" s="62"/>
      <c r="T61" s="221"/>
    </row>
    <row r="62" spans="1:35" ht="15" customHeight="1" x14ac:dyDescent="0.2">
      <c r="A62" s="25"/>
      <c r="B62" s="25"/>
      <c r="C62" s="25"/>
      <c r="D62" s="22"/>
      <c r="E62" s="38"/>
      <c r="F62" s="54"/>
      <c r="G62" s="54"/>
      <c r="H62" s="55"/>
      <c r="I62" s="55"/>
      <c r="J62" s="95"/>
      <c r="K62" s="56"/>
      <c r="L62" s="56"/>
      <c r="M62" s="39"/>
      <c r="N62" s="221"/>
      <c r="O62" s="246"/>
      <c r="P62" s="243"/>
      <c r="Q62" s="62"/>
      <c r="R62" s="62"/>
      <c r="S62" s="62"/>
      <c r="T62" s="221"/>
    </row>
    <row r="63" spans="1:35" ht="27.75" customHeight="1" x14ac:dyDescent="0.2">
      <c r="A63" s="25"/>
      <c r="B63" s="25"/>
      <c r="D63" s="116" t="s">
        <v>266</v>
      </c>
      <c r="E63" s="38"/>
      <c r="F63" s="54"/>
      <c r="G63" s="54"/>
      <c r="H63" s="55"/>
      <c r="I63" s="55"/>
      <c r="J63" s="95"/>
      <c r="K63" s="56"/>
      <c r="L63" s="56"/>
      <c r="M63" s="39"/>
      <c r="N63" s="221"/>
      <c r="O63" s="246"/>
      <c r="P63" s="243"/>
      <c r="Q63" s="62"/>
      <c r="R63" s="62"/>
      <c r="S63" s="62"/>
      <c r="T63" s="221"/>
    </row>
    <row r="64" spans="1:35" ht="13.5" customHeight="1" x14ac:dyDescent="0.2">
      <c r="A64" s="25"/>
      <c r="B64" s="25"/>
      <c r="C64" s="25"/>
      <c r="D64" s="22"/>
      <c r="E64" s="38"/>
      <c r="F64" s="57"/>
      <c r="G64" s="57"/>
      <c r="H64" s="58"/>
      <c r="I64" s="58" t="s">
        <v>202</v>
      </c>
      <c r="J64" s="320" t="str">
        <f>IF(J20="","",VLOOKUP(J20,Gewichtungsfaktoren!A5:F5,6,FALSE))</f>
        <v>40:60</v>
      </c>
      <c r="K64" s="56"/>
      <c r="L64" s="56"/>
      <c r="M64" s="39"/>
      <c r="N64" s="221"/>
      <c r="O64" s="246"/>
      <c r="P64" s="243"/>
      <c r="Q64" s="62"/>
      <c r="R64" s="62"/>
      <c r="S64" s="62"/>
      <c r="T64" s="221"/>
    </row>
    <row r="65" spans="1:20" s="251" customFormat="1" ht="16.5" customHeight="1" x14ac:dyDescent="0.2">
      <c r="A65" s="57"/>
      <c r="B65" s="57"/>
      <c r="C65" s="57"/>
      <c r="D65" s="57"/>
      <c r="E65" s="57"/>
      <c r="F65" s="57"/>
      <c r="G65" s="57"/>
      <c r="H65" s="58"/>
      <c r="I65" s="58" t="s">
        <v>203</v>
      </c>
      <c r="J65" s="313" t="str">
        <f t="array" ref="J65">IF(J56="Bitte korrigieren: Unzulässige Kombination von Angaben.","",IF(AND(I37="",I38=""),"",IF(OR(I39:I40="",I31:I36="",I42:I43="",I50:I55=""),"",IF(J56="","",ROUND(J44*M44+J61*M61,2)))))</f>
        <v/>
      </c>
      <c r="K65" s="52"/>
      <c r="L65" s="52"/>
      <c r="M65" s="247" t="s">
        <v>204</v>
      </c>
      <c r="N65" s="220"/>
      <c r="O65" s="248"/>
      <c r="P65" s="249"/>
      <c r="Q65" s="250"/>
      <c r="R65" s="62"/>
      <c r="S65" s="220"/>
      <c r="T65" s="220"/>
    </row>
    <row r="66" spans="1:20" s="251" customFormat="1" ht="25.5" customHeight="1" x14ac:dyDescent="0.2">
      <c r="A66" s="57"/>
      <c r="B66" s="57"/>
      <c r="C66" s="57"/>
      <c r="D66" s="57"/>
      <c r="E66" s="57"/>
      <c r="F66" s="57"/>
      <c r="G66" s="57"/>
      <c r="H66" s="60"/>
      <c r="I66" s="60" t="s">
        <v>205</v>
      </c>
      <c r="J66" s="321" t="str">
        <f>IF(J65="","Angaben fehlen",IF(J65&gt;0,"Positiv",(IF(J65=0,"Neutral","Negativ"))))</f>
        <v>Angaben fehlen</v>
      </c>
      <c r="K66" s="52"/>
      <c r="L66" s="52"/>
      <c r="M66" s="52"/>
      <c r="N66" s="220"/>
      <c r="O66" s="220"/>
      <c r="P66" s="220"/>
      <c r="Q66" s="220"/>
      <c r="R66" s="220"/>
      <c r="S66" s="220"/>
      <c r="T66" s="220"/>
    </row>
    <row r="67" spans="1:20" s="251" customFormat="1" ht="26.25" customHeight="1" x14ac:dyDescent="0.2">
      <c r="A67" s="57"/>
      <c r="B67" s="57"/>
      <c r="C67" s="57"/>
      <c r="D67" s="92"/>
      <c r="E67" s="57"/>
      <c r="F67" s="57"/>
      <c r="G67" s="57"/>
      <c r="H67" s="57"/>
      <c r="I67" s="57"/>
      <c r="J67" s="321" t="str">
        <f t="array" ref="J67">IF(J66="Angaben Fehlen","",IF(OR(J66="Negativ",J66="Neutral"),"Nicht Förderfähig","Förderfähig"))</f>
        <v/>
      </c>
      <c r="K67" s="52"/>
      <c r="L67" s="52"/>
      <c r="M67" s="52"/>
      <c r="N67" s="220"/>
      <c r="O67" s="220"/>
      <c r="P67" s="220"/>
      <c r="Q67" s="220"/>
      <c r="R67" s="220"/>
      <c r="S67" s="220"/>
      <c r="T67" s="220"/>
    </row>
    <row r="68" spans="1:20" x14ac:dyDescent="0.2">
      <c r="A68" s="25"/>
      <c r="B68" s="25"/>
      <c r="C68" s="25"/>
      <c r="D68" s="24"/>
      <c r="E68" s="24"/>
      <c r="F68" s="25"/>
      <c r="G68" s="25"/>
      <c r="H68" s="25"/>
      <c r="I68" s="25"/>
      <c r="J68" s="57"/>
      <c r="K68" s="61"/>
      <c r="L68" s="61"/>
      <c r="M68" s="61"/>
      <c r="N68" s="220"/>
      <c r="O68" s="220"/>
      <c r="P68" s="220"/>
      <c r="Q68" s="221"/>
      <c r="R68" s="221"/>
      <c r="S68" s="221"/>
      <c r="T68" s="221"/>
    </row>
    <row r="69" spans="1:20" x14ac:dyDescent="0.2">
      <c r="A69" s="19"/>
      <c r="B69" s="19"/>
      <c r="C69" s="19"/>
      <c r="D69" s="53"/>
      <c r="E69" s="53"/>
      <c r="F69" s="19"/>
      <c r="G69" s="19"/>
      <c r="H69" s="19"/>
      <c r="I69" s="19"/>
      <c r="J69" s="19"/>
      <c r="K69" s="62"/>
      <c r="L69" s="62"/>
      <c r="M69" s="62"/>
      <c r="N69" s="220"/>
      <c r="O69" s="220"/>
      <c r="P69" s="220"/>
      <c r="Q69" s="221"/>
      <c r="R69" s="221"/>
      <c r="S69" s="221"/>
      <c r="T69" s="221"/>
    </row>
    <row r="70" spans="1:20" ht="29.25" customHeight="1" x14ac:dyDescent="0.2">
      <c r="A70" s="77" t="s">
        <v>263</v>
      </c>
      <c r="B70" s="22"/>
      <c r="C70" s="22"/>
      <c r="D70" s="24"/>
      <c r="E70" s="24"/>
      <c r="F70" s="25"/>
      <c r="G70" s="25"/>
      <c r="H70" s="25"/>
      <c r="I70" s="25"/>
      <c r="J70" s="25"/>
      <c r="K70" s="807" t="str">
        <f>K28</f>
        <v>Die Angabe des Antragstellers im Formular Zielbeiträge zu der (Teil-)Frage ist plausibel und wurde übernommen.</v>
      </c>
      <c r="L70" s="808"/>
      <c r="M70" s="221"/>
      <c r="N70" s="220"/>
      <c r="O70" s="220"/>
      <c r="P70" s="220"/>
      <c r="Q70" s="221"/>
      <c r="R70" s="221"/>
      <c r="S70" s="221"/>
      <c r="T70" s="221"/>
    </row>
    <row r="71" spans="1:20" ht="14.25" customHeight="1" x14ac:dyDescent="0.2">
      <c r="A71" s="77"/>
      <c r="B71" s="22"/>
      <c r="C71" s="22"/>
      <c r="D71" s="294">
        <v>1</v>
      </c>
      <c r="E71" s="778">
        <v>2</v>
      </c>
      <c r="F71" s="744"/>
      <c r="G71" s="744"/>
      <c r="H71" s="744"/>
      <c r="I71" s="745"/>
      <c r="J71" s="294">
        <v>3</v>
      </c>
      <c r="K71" s="412"/>
      <c r="L71" s="413"/>
      <c r="M71" s="221"/>
      <c r="N71" s="220"/>
      <c r="O71" s="220"/>
      <c r="P71" s="220"/>
      <c r="Q71" s="221"/>
      <c r="R71" s="221"/>
      <c r="S71" s="221"/>
      <c r="T71" s="221"/>
    </row>
    <row r="72" spans="1:20" ht="37.5" customHeight="1" x14ac:dyDescent="0.2">
      <c r="A72" s="19"/>
      <c r="B72" s="22"/>
      <c r="C72" s="22"/>
      <c r="D72" s="90" t="s">
        <v>206</v>
      </c>
      <c r="E72" s="776" t="s">
        <v>207</v>
      </c>
      <c r="F72" s="744"/>
      <c r="G72" s="744"/>
      <c r="H72" s="744"/>
      <c r="I72" s="745"/>
      <c r="J72" s="295" t="s">
        <v>240</v>
      </c>
      <c r="K72" s="322" t="str">
        <f>K48</f>
        <v>Ja / Nein</v>
      </c>
      <c r="L72" s="316" t="str">
        <f>L48</f>
        <v>Wenn nein, bitte hier erläutern</v>
      </c>
      <c r="M72" s="79"/>
      <c r="N72" s="220"/>
      <c r="O72" s="220"/>
      <c r="P72" s="220"/>
      <c r="Q72" s="221"/>
      <c r="R72" s="221"/>
      <c r="S72" s="221"/>
      <c r="T72" s="221"/>
    </row>
    <row r="73" spans="1:20" ht="21" customHeight="1" x14ac:dyDescent="0.2">
      <c r="A73" s="25"/>
      <c r="B73" s="25"/>
      <c r="C73" s="25"/>
      <c r="D73" s="119" t="s">
        <v>208</v>
      </c>
      <c r="E73" s="770" t="s">
        <v>318</v>
      </c>
      <c r="F73" s="830"/>
      <c r="G73" s="571"/>
      <c r="H73" s="571"/>
      <c r="I73" s="742"/>
      <c r="J73" s="828" t="str">
        <f>Fragenkatalog!AE560</f>
        <v/>
      </c>
      <c r="K73" s="29"/>
      <c r="L73" s="64"/>
      <c r="M73" s="76"/>
      <c r="N73" s="220"/>
      <c r="O73" s="252" t="s">
        <v>55</v>
      </c>
      <c r="P73" s="252" t="s">
        <v>54</v>
      </c>
      <c r="Q73" s="221"/>
      <c r="R73" s="221"/>
      <c r="S73" s="221"/>
      <c r="T73" s="221"/>
    </row>
    <row r="74" spans="1:20" ht="11.25" customHeight="1" x14ac:dyDescent="0.2">
      <c r="A74" s="25"/>
      <c r="B74" s="25"/>
      <c r="C74" s="25"/>
      <c r="D74" s="405"/>
      <c r="E74" s="753"/>
      <c r="F74" s="754"/>
      <c r="G74" s="754"/>
      <c r="H74" s="754"/>
      <c r="I74" s="755"/>
      <c r="J74" s="829"/>
      <c r="K74" s="65"/>
      <c r="L74" s="66"/>
      <c r="M74" s="76"/>
      <c r="N74" s="220"/>
      <c r="O74" s="252"/>
      <c r="P74" s="252"/>
      <c r="Q74" s="221"/>
      <c r="R74" s="221"/>
      <c r="S74" s="221"/>
      <c r="T74" s="221"/>
    </row>
    <row r="75" spans="1:20" ht="16.5" customHeight="1" x14ac:dyDescent="0.2">
      <c r="A75" s="25"/>
      <c r="B75" s="25"/>
      <c r="C75" s="25"/>
      <c r="D75" s="67" t="s">
        <v>209</v>
      </c>
      <c r="E75" s="418"/>
      <c r="F75" s="418"/>
      <c r="G75" s="418"/>
      <c r="H75" s="424"/>
      <c r="I75" s="91"/>
      <c r="J75" s="91"/>
      <c r="K75" s="68"/>
      <c r="L75" s="69"/>
      <c r="M75" s="76"/>
      <c r="N75" s="220"/>
      <c r="O75" s="252"/>
      <c r="P75" s="252"/>
      <c r="Q75" s="221"/>
      <c r="R75" s="221"/>
      <c r="S75" s="221"/>
      <c r="T75" s="221"/>
    </row>
    <row r="76" spans="1:20" ht="17.100000000000001" customHeight="1" x14ac:dyDescent="0.2">
      <c r="A76" s="25"/>
      <c r="B76" s="25"/>
      <c r="C76" s="25"/>
      <c r="D76" s="26" t="s">
        <v>92</v>
      </c>
      <c r="E76" s="776" t="s">
        <v>210</v>
      </c>
      <c r="F76" s="777"/>
      <c r="G76" s="406"/>
      <c r="H76" s="441"/>
      <c r="I76" s="442"/>
      <c r="J76" s="310" t="str">
        <f>Fragenkatalog!$AF$568</f>
        <v/>
      </c>
      <c r="K76" s="70"/>
      <c r="L76" s="71"/>
      <c r="M76" s="76"/>
      <c r="N76" s="220"/>
      <c r="O76" s="252" t="s">
        <v>196</v>
      </c>
      <c r="P76" s="220"/>
      <c r="Q76" s="221"/>
      <c r="R76" s="221"/>
      <c r="S76" s="221"/>
      <c r="T76" s="221"/>
    </row>
    <row r="77" spans="1:20" ht="17.100000000000001" customHeight="1" x14ac:dyDescent="0.2">
      <c r="A77" s="25"/>
      <c r="B77" s="25"/>
      <c r="C77" s="25"/>
      <c r="D77" s="72" t="s">
        <v>98</v>
      </c>
      <c r="E77" s="776" t="s">
        <v>117</v>
      </c>
      <c r="F77" s="777"/>
      <c r="G77" s="744"/>
      <c r="H77" s="744"/>
      <c r="I77" s="745"/>
      <c r="J77" s="310" t="str">
        <f>_B.1.3_Schulungen</f>
        <v/>
      </c>
      <c r="K77" s="73"/>
      <c r="L77" s="74"/>
      <c r="M77" s="76"/>
      <c r="N77" s="221"/>
      <c r="O77" s="221"/>
      <c r="P77" s="221"/>
      <c r="Q77" s="221"/>
      <c r="R77" s="221"/>
      <c r="S77" s="221"/>
      <c r="T77" s="221"/>
    </row>
    <row r="78" spans="1:20" ht="17.100000000000001" customHeight="1" x14ac:dyDescent="0.2">
      <c r="A78" s="25"/>
      <c r="B78" s="25"/>
      <c r="C78" s="25"/>
      <c r="D78" s="72" t="s">
        <v>62</v>
      </c>
      <c r="E78" s="776" t="s">
        <v>65</v>
      </c>
      <c r="F78" s="777"/>
      <c r="G78" s="744"/>
      <c r="H78" s="744"/>
      <c r="I78" s="745"/>
      <c r="J78" s="310" t="str">
        <f>_B.1.4_Diversity</f>
        <v/>
      </c>
      <c r="K78" s="29"/>
      <c r="L78" s="64"/>
      <c r="M78" s="76"/>
      <c r="N78" s="221"/>
      <c r="O78" s="221"/>
      <c r="P78" s="221"/>
      <c r="Q78" s="221"/>
      <c r="R78" s="221"/>
      <c r="S78" s="221"/>
      <c r="T78" s="221"/>
    </row>
    <row r="79" spans="1:20" ht="17.100000000000001" customHeight="1" x14ac:dyDescent="0.2">
      <c r="A79" s="25"/>
      <c r="B79" s="25"/>
      <c r="C79" s="25"/>
      <c r="D79" s="72" t="s">
        <v>63</v>
      </c>
      <c r="E79" s="776" t="s">
        <v>442</v>
      </c>
      <c r="F79" s="777"/>
      <c r="G79" s="777"/>
      <c r="H79" s="777"/>
      <c r="I79" s="779"/>
      <c r="J79" s="310" t="str">
        <f>Fragenkatalog!$AF$582</f>
        <v/>
      </c>
      <c r="K79" s="29"/>
      <c r="L79" s="64"/>
      <c r="M79" s="76"/>
      <c r="N79" s="221"/>
      <c r="O79" s="221"/>
      <c r="P79" s="221"/>
      <c r="Q79" s="221"/>
      <c r="R79" s="221"/>
      <c r="S79" s="221"/>
      <c r="T79" s="221"/>
    </row>
    <row r="80" spans="1:20" ht="17.100000000000001" customHeight="1" x14ac:dyDescent="0.2">
      <c r="A80" s="25"/>
      <c r="B80" s="25"/>
      <c r="C80" s="25"/>
      <c r="D80" s="72" t="s">
        <v>64</v>
      </c>
      <c r="E80" s="776" t="s">
        <v>211</v>
      </c>
      <c r="F80" s="777"/>
      <c r="G80" s="744"/>
      <c r="H80" s="744"/>
      <c r="I80" s="745"/>
      <c r="J80" s="310" t="str">
        <f>_B.1.5_Sonstige</f>
        <v/>
      </c>
      <c r="K80" s="29"/>
      <c r="L80" s="64"/>
      <c r="M80" s="76"/>
      <c r="N80" s="221"/>
      <c r="O80" s="221"/>
      <c r="P80" s="221"/>
      <c r="Q80" s="221"/>
      <c r="R80" s="221"/>
      <c r="S80" s="221"/>
      <c r="T80" s="221"/>
    </row>
    <row r="81" spans="1:20" ht="17.100000000000001" customHeight="1" x14ac:dyDescent="0.2">
      <c r="A81" s="25"/>
      <c r="B81" s="25"/>
      <c r="C81" s="25"/>
      <c r="D81" s="72" t="s">
        <v>356</v>
      </c>
      <c r="E81" s="776" t="s">
        <v>212</v>
      </c>
      <c r="F81" s="777"/>
      <c r="G81" s="744"/>
      <c r="H81" s="744"/>
      <c r="I81" s="745"/>
      <c r="J81" s="310" t="str">
        <f>_B.1.6_Weitere</f>
        <v/>
      </c>
      <c r="K81" s="29"/>
      <c r="L81" s="64"/>
      <c r="M81" s="76"/>
      <c r="N81" s="221"/>
      <c r="O81" s="221"/>
      <c r="P81" s="221"/>
      <c r="Q81" s="221"/>
      <c r="R81" s="221"/>
      <c r="S81" s="221"/>
      <c r="T81" s="221"/>
    </row>
    <row r="82" spans="1:20" ht="6" customHeight="1" x14ac:dyDescent="0.2">
      <c r="A82" s="25"/>
      <c r="B82" s="25"/>
      <c r="C82" s="25"/>
      <c r="D82" s="75"/>
      <c r="E82" s="38"/>
      <c r="F82" s="38"/>
      <c r="G82" s="38"/>
      <c r="H82" s="19"/>
      <c r="I82" s="19"/>
      <c r="J82" s="78"/>
      <c r="K82" s="39"/>
      <c r="L82" s="76"/>
      <c r="M82" s="76"/>
      <c r="N82" s="221"/>
      <c r="O82" s="221"/>
      <c r="P82" s="221"/>
      <c r="Q82" s="221"/>
      <c r="R82" s="221"/>
      <c r="S82" s="221"/>
      <c r="T82" s="221"/>
    </row>
    <row r="83" spans="1:20" ht="15" customHeight="1" x14ac:dyDescent="0.2">
      <c r="A83" s="25"/>
      <c r="B83" s="25"/>
      <c r="D83" s="117" t="s">
        <v>265</v>
      </c>
      <c r="E83" s="38"/>
      <c r="F83" s="38"/>
      <c r="G83" s="38"/>
      <c r="H83" s="78"/>
      <c r="I83" s="78"/>
      <c r="J83" s="25"/>
      <c r="K83" s="79"/>
      <c r="L83" s="79"/>
      <c r="M83" s="79"/>
      <c r="N83" s="221"/>
      <c r="O83" s="221"/>
      <c r="P83" s="221"/>
      <c r="Q83" s="221"/>
      <c r="R83" s="221"/>
      <c r="S83" s="221"/>
      <c r="T83" s="221"/>
    </row>
    <row r="84" spans="1:20" ht="18" customHeight="1" x14ac:dyDescent="0.2">
      <c r="A84" s="25"/>
      <c r="B84" s="25"/>
      <c r="C84" s="25"/>
      <c r="D84" s="53"/>
      <c r="E84" s="54"/>
      <c r="F84" s="19"/>
      <c r="G84" s="19"/>
      <c r="H84" s="58"/>
      <c r="I84" s="58" t="s">
        <v>213</v>
      </c>
      <c r="J84" s="323" t="str">
        <f>IF(J85="Angaben fehlen","",SUM(COUNTIF(J76:J81,"x")))</f>
        <v/>
      </c>
      <c r="K84" s="76"/>
      <c r="L84" s="76"/>
      <c r="M84" s="76"/>
      <c r="N84" s="221"/>
      <c r="O84" s="221"/>
      <c r="P84" s="221"/>
      <c r="Q84" s="221"/>
      <c r="R84" s="221"/>
      <c r="S84" s="221"/>
      <c r="T84" s="221"/>
    </row>
    <row r="85" spans="1:20" ht="25.5" customHeight="1" x14ac:dyDescent="0.2">
      <c r="A85" s="25"/>
      <c r="B85" s="25"/>
      <c r="C85" s="25"/>
      <c r="D85" s="53"/>
      <c r="E85" s="54"/>
      <c r="F85" s="19"/>
      <c r="G85" s="19"/>
      <c r="H85" s="60"/>
      <c r="I85" s="60" t="s">
        <v>214</v>
      </c>
      <c r="J85" s="321" t="str">
        <f t="array" ref="J85">IF(J73="","Angaben fehlen",IF(J73="Nein","Negativ",IF(AND(J73="Ja",J76:J81=""),"Neutral","Positiv")))</f>
        <v>Angaben fehlen</v>
      </c>
      <c r="K85" s="52"/>
      <c r="L85" s="52"/>
      <c r="M85" s="52"/>
      <c r="N85" s="221"/>
      <c r="O85" s="221"/>
      <c r="P85" s="221"/>
      <c r="Q85" s="221"/>
      <c r="R85" s="221"/>
      <c r="S85" s="221"/>
      <c r="T85" s="221"/>
    </row>
    <row r="86" spans="1:20" ht="31.5" customHeight="1" x14ac:dyDescent="0.2">
      <c r="A86" s="25"/>
      <c r="B86" s="80"/>
      <c r="C86" s="25"/>
      <c r="D86" s="24"/>
      <c r="E86" s="24"/>
      <c r="F86" s="19"/>
      <c r="G86" s="19"/>
      <c r="H86" s="19"/>
      <c r="I86" s="19"/>
      <c r="J86" s="321" t="str">
        <f>IF(J85="Angaben Fehlen","",IF(J85="Negativ","Nicht förderfähig","Förderfähig"))</f>
        <v/>
      </c>
      <c r="K86" s="79"/>
      <c r="L86" s="79"/>
      <c r="M86" s="79"/>
      <c r="N86" s="221"/>
      <c r="O86" s="221"/>
      <c r="P86" s="221"/>
      <c r="Q86" s="221"/>
      <c r="R86" s="221"/>
      <c r="S86" s="221"/>
      <c r="T86" s="221"/>
    </row>
    <row r="87" spans="1:20" ht="15" customHeight="1" x14ac:dyDescent="0.2">
      <c r="A87" s="25"/>
      <c r="B87" s="25"/>
      <c r="C87" s="25"/>
      <c r="D87" s="24"/>
      <c r="E87" s="24"/>
      <c r="F87" s="19"/>
      <c r="G87" s="19"/>
      <c r="H87" s="19"/>
      <c r="I87" s="19"/>
      <c r="J87" s="38"/>
      <c r="K87" s="79"/>
      <c r="L87" s="79"/>
      <c r="M87" s="79"/>
      <c r="N87" s="221"/>
      <c r="O87" s="221"/>
      <c r="P87" s="221"/>
      <c r="Q87" s="221"/>
      <c r="R87" s="221"/>
      <c r="S87" s="221"/>
      <c r="T87" s="221"/>
    </row>
    <row r="88" spans="1:20" ht="15" customHeight="1" x14ac:dyDescent="0.2">
      <c r="A88" s="25"/>
      <c r="B88" s="25"/>
      <c r="C88" s="25"/>
      <c r="D88" s="24"/>
      <c r="E88" s="24"/>
      <c r="F88" s="19"/>
      <c r="G88" s="19"/>
      <c r="H88" s="19"/>
      <c r="I88" s="19"/>
      <c r="J88" s="38"/>
      <c r="K88" s="79"/>
      <c r="L88" s="79"/>
      <c r="M88" s="79"/>
      <c r="N88" s="221"/>
      <c r="O88" s="221"/>
      <c r="P88" s="221"/>
      <c r="Q88" s="221"/>
      <c r="R88" s="221"/>
      <c r="S88" s="221"/>
      <c r="T88" s="221"/>
    </row>
    <row r="89" spans="1:20" ht="28.5" customHeight="1" x14ac:dyDescent="0.2">
      <c r="A89" s="18" t="s">
        <v>264</v>
      </c>
      <c r="C89" s="22"/>
      <c r="D89" s="24"/>
      <c r="E89" s="24"/>
      <c r="F89" s="25"/>
      <c r="G89" s="25"/>
      <c r="H89" s="25"/>
      <c r="I89" s="25"/>
      <c r="J89" s="25"/>
      <c r="K89" s="807" t="str">
        <f>K28</f>
        <v>Die Angabe des Antragstellers im Formular Zielbeiträge zu der (Teil-)Frage ist plausibel und wurde übernommen.</v>
      </c>
      <c r="L89" s="808"/>
      <c r="M89" s="79"/>
      <c r="N89" s="221"/>
      <c r="O89" s="221"/>
      <c r="P89" s="221"/>
      <c r="Q89" s="221"/>
      <c r="R89" s="221"/>
      <c r="S89" s="221"/>
      <c r="T89" s="221"/>
    </row>
    <row r="90" spans="1:20" ht="14.25" customHeight="1" x14ac:dyDescent="0.2">
      <c r="A90" s="18"/>
      <c r="C90" s="22"/>
      <c r="D90" s="294">
        <v>1</v>
      </c>
      <c r="E90" s="778">
        <v>2</v>
      </c>
      <c r="F90" s="744"/>
      <c r="G90" s="744"/>
      <c r="H90" s="744"/>
      <c r="I90" s="745"/>
      <c r="J90" s="294">
        <v>3</v>
      </c>
      <c r="K90" s="412"/>
      <c r="L90" s="413"/>
      <c r="M90" s="79"/>
      <c r="N90" s="221"/>
      <c r="O90" s="221"/>
      <c r="P90" s="221"/>
      <c r="Q90" s="221"/>
      <c r="R90" s="221"/>
      <c r="S90" s="221"/>
      <c r="T90" s="221"/>
    </row>
    <row r="91" spans="1:20" ht="43.5" customHeight="1" x14ac:dyDescent="0.2">
      <c r="A91" s="19"/>
      <c r="B91" s="22"/>
      <c r="C91" s="22"/>
      <c r="D91" s="417" t="s">
        <v>206</v>
      </c>
      <c r="E91" s="776" t="s">
        <v>207</v>
      </c>
      <c r="F91" s="744"/>
      <c r="G91" s="744"/>
      <c r="H91" s="744"/>
      <c r="I91" s="745"/>
      <c r="J91" s="295" t="s">
        <v>240</v>
      </c>
      <c r="K91" s="315" t="str">
        <f>K72</f>
        <v>Ja / Nein</v>
      </c>
      <c r="L91" s="315" t="str">
        <f>L72</f>
        <v>Wenn nein, bitte hier erläutern</v>
      </c>
      <c r="M91" s="79"/>
      <c r="N91" s="221"/>
      <c r="O91" s="221"/>
      <c r="P91" s="221"/>
      <c r="Q91" s="221"/>
      <c r="R91" s="221"/>
      <c r="S91" s="221"/>
      <c r="T91" s="221"/>
    </row>
    <row r="92" spans="1:20" x14ac:dyDescent="0.2">
      <c r="A92" s="25"/>
      <c r="B92" s="25"/>
      <c r="C92" s="25"/>
      <c r="D92" s="63" t="s">
        <v>215</v>
      </c>
      <c r="E92" s="770" t="s">
        <v>318</v>
      </c>
      <c r="F92" s="771"/>
      <c r="G92" s="771"/>
      <c r="H92" s="771"/>
      <c r="I92" s="772"/>
      <c r="J92" s="828" t="str">
        <f>Fragenkatalog!AE599</f>
        <v/>
      </c>
      <c r="K92" s="70"/>
      <c r="L92" s="71"/>
      <c r="M92" s="76"/>
      <c r="N92" s="221"/>
      <c r="O92" s="221"/>
      <c r="P92" s="221"/>
      <c r="Q92" s="221"/>
      <c r="R92" s="221"/>
      <c r="S92" s="221"/>
      <c r="T92" s="221"/>
    </row>
    <row r="93" spans="1:20" ht="15.75" customHeight="1" x14ac:dyDescent="0.2">
      <c r="A93" s="25"/>
      <c r="B93" s="25"/>
      <c r="C93" s="25"/>
      <c r="D93" s="81"/>
      <c r="E93" s="773"/>
      <c r="F93" s="774"/>
      <c r="G93" s="774"/>
      <c r="H93" s="774"/>
      <c r="I93" s="775"/>
      <c r="J93" s="829"/>
      <c r="K93" s="82"/>
      <c r="L93" s="83"/>
      <c r="M93" s="76"/>
      <c r="N93" s="221"/>
      <c r="O93" s="221"/>
      <c r="P93" s="221"/>
      <c r="Q93" s="221"/>
      <c r="R93" s="221"/>
      <c r="S93" s="221"/>
      <c r="T93" s="221"/>
    </row>
    <row r="94" spans="1:20" ht="19.5" customHeight="1" x14ac:dyDescent="0.2">
      <c r="A94" s="25"/>
      <c r="B94" s="25"/>
      <c r="C94" s="25"/>
      <c r="D94" s="67" t="s">
        <v>209</v>
      </c>
      <c r="E94" s="418"/>
      <c r="F94" s="418"/>
      <c r="G94" s="418"/>
      <c r="H94" s="21"/>
      <c r="I94" s="21"/>
      <c r="J94" s="91"/>
      <c r="K94" s="82"/>
      <c r="L94" s="83"/>
      <c r="M94" s="76"/>
      <c r="N94" s="221"/>
      <c r="O94" s="221"/>
      <c r="P94" s="221"/>
      <c r="Q94" s="221"/>
      <c r="R94" s="221"/>
      <c r="S94" s="221"/>
      <c r="T94" s="221"/>
    </row>
    <row r="95" spans="1:20" ht="17.100000000000001" customHeight="1" x14ac:dyDescent="0.2">
      <c r="A95" s="25"/>
      <c r="B95" s="25"/>
      <c r="C95" s="25"/>
      <c r="D95" s="26" t="s">
        <v>94</v>
      </c>
      <c r="E95" s="806" t="s">
        <v>210</v>
      </c>
      <c r="F95" s="806"/>
      <c r="G95" s="806"/>
      <c r="H95" s="806"/>
      <c r="I95" s="806"/>
      <c r="J95" s="310" t="str">
        <f>Fragenkatalog!$AF$607</f>
        <v/>
      </c>
      <c r="K95" s="73"/>
      <c r="L95" s="74"/>
      <c r="M95" s="76"/>
      <c r="N95" s="221"/>
      <c r="O95" s="221"/>
      <c r="P95" s="221"/>
      <c r="Q95" s="221"/>
      <c r="R95" s="221"/>
      <c r="S95" s="221"/>
      <c r="T95" s="221"/>
    </row>
    <row r="96" spans="1:20" ht="27" customHeight="1" x14ac:dyDescent="0.2">
      <c r="A96" s="25"/>
      <c r="B96" s="25"/>
      <c r="C96" s="25"/>
      <c r="D96" s="26" t="s">
        <v>99</v>
      </c>
      <c r="E96" s="776" t="s">
        <v>304</v>
      </c>
      <c r="F96" s="777"/>
      <c r="G96" s="777"/>
      <c r="H96" s="744"/>
      <c r="I96" s="745"/>
      <c r="J96" s="310" t="str">
        <f>Fragenkatalog!$AF$611</f>
        <v/>
      </c>
      <c r="K96" s="29"/>
      <c r="L96" s="64"/>
      <c r="M96" s="76"/>
      <c r="N96" s="221"/>
      <c r="O96" s="221"/>
      <c r="P96" s="221"/>
      <c r="Q96" s="221"/>
      <c r="R96" s="221"/>
      <c r="S96" s="221"/>
      <c r="T96" s="221"/>
    </row>
    <row r="97" spans="1:20" ht="41.25" customHeight="1" x14ac:dyDescent="0.2">
      <c r="A97" s="25"/>
      <c r="B97" s="25"/>
      <c r="C97" s="25"/>
      <c r="D97" s="26" t="s">
        <v>95</v>
      </c>
      <c r="E97" s="776" t="s">
        <v>303</v>
      </c>
      <c r="F97" s="777"/>
      <c r="G97" s="777"/>
      <c r="H97" s="744"/>
      <c r="I97" s="745"/>
      <c r="J97" s="310" t="str">
        <f>Fragenkatalog!$AF$615</f>
        <v/>
      </c>
      <c r="K97" s="29"/>
      <c r="L97" s="64"/>
      <c r="M97" s="76"/>
      <c r="N97" s="221"/>
      <c r="O97" s="221"/>
      <c r="P97" s="221"/>
      <c r="Q97" s="221"/>
      <c r="R97" s="221"/>
      <c r="S97" s="221"/>
      <c r="T97" s="221"/>
    </row>
    <row r="98" spans="1:20" ht="17.100000000000001" customHeight="1" x14ac:dyDescent="0.2">
      <c r="A98" s="25"/>
      <c r="B98" s="25"/>
      <c r="C98" s="25"/>
      <c r="D98" s="26" t="s">
        <v>69</v>
      </c>
      <c r="E98" s="776" t="s">
        <v>216</v>
      </c>
      <c r="F98" s="777"/>
      <c r="G98" s="777"/>
      <c r="H98" s="744"/>
      <c r="I98" s="745"/>
      <c r="J98" s="310" t="str">
        <f>Fragenkatalog!$AF$619</f>
        <v/>
      </c>
      <c r="K98" s="29"/>
      <c r="L98" s="64"/>
      <c r="M98" s="76"/>
      <c r="N98" s="221"/>
      <c r="O98" s="221"/>
      <c r="P98" s="221"/>
      <c r="Q98" s="221"/>
      <c r="R98" s="221"/>
      <c r="S98" s="221"/>
      <c r="T98" s="221"/>
    </row>
    <row r="99" spans="1:20" ht="17.100000000000001" customHeight="1" x14ac:dyDescent="0.2">
      <c r="A99" s="25"/>
      <c r="B99" s="25"/>
      <c r="C99" s="25"/>
      <c r="D99" s="27" t="s">
        <v>70</v>
      </c>
      <c r="E99" s="776" t="s">
        <v>73</v>
      </c>
      <c r="F99" s="777"/>
      <c r="G99" s="777"/>
      <c r="H99" s="744"/>
      <c r="I99" s="745"/>
      <c r="J99" s="310" t="str">
        <f>Fragenkatalog!$AF$623</f>
        <v/>
      </c>
      <c r="K99" s="29"/>
      <c r="L99" s="64"/>
      <c r="M99" s="76"/>
      <c r="N99" s="221"/>
      <c r="O99" s="221"/>
      <c r="P99" s="221"/>
      <c r="Q99" s="221"/>
      <c r="R99" s="221"/>
      <c r="S99" s="221"/>
      <c r="T99" s="221"/>
    </row>
    <row r="100" spans="1:20" ht="17.100000000000001" customHeight="1" x14ac:dyDescent="0.2">
      <c r="A100" s="25"/>
      <c r="B100" s="25"/>
      <c r="C100" s="25"/>
      <c r="D100" s="26" t="s">
        <v>71</v>
      </c>
      <c r="E100" s="776" t="s">
        <v>74</v>
      </c>
      <c r="F100" s="777"/>
      <c r="G100" s="777"/>
      <c r="H100" s="744"/>
      <c r="I100" s="745"/>
      <c r="J100" s="310" t="str">
        <f>Fragenkatalog!$AF$627</f>
        <v/>
      </c>
      <c r="K100" s="29"/>
      <c r="L100" s="64"/>
      <c r="M100" s="76"/>
      <c r="N100" s="221"/>
      <c r="O100" s="221"/>
      <c r="P100" s="221"/>
      <c r="Q100" s="221"/>
      <c r="R100" s="221"/>
      <c r="S100" s="221"/>
      <c r="T100" s="221"/>
    </row>
    <row r="101" spans="1:20" ht="17.100000000000001" customHeight="1" x14ac:dyDescent="0.2">
      <c r="A101" s="25"/>
      <c r="B101" s="25"/>
      <c r="C101" s="25"/>
      <c r="D101" s="26" t="s">
        <v>72</v>
      </c>
      <c r="E101" s="776" t="s">
        <v>75</v>
      </c>
      <c r="F101" s="777"/>
      <c r="G101" s="777"/>
      <c r="H101" s="744"/>
      <c r="I101" s="745"/>
      <c r="J101" s="310" t="str">
        <f>Fragenkatalog!$AF$631</f>
        <v/>
      </c>
      <c r="K101" s="29"/>
      <c r="L101" s="64"/>
      <c r="M101" s="76"/>
      <c r="N101" s="221"/>
      <c r="O101" s="221"/>
      <c r="P101" s="221"/>
      <c r="Q101" s="221"/>
      <c r="R101" s="221"/>
      <c r="S101" s="221"/>
      <c r="T101" s="221"/>
    </row>
    <row r="102" spans="1:20" ht="17.100000000000001" customHeight="1" x14ac:dyDescent="0.2">
      <c r="A102" s="25"/>
      <c r="B102" s="25"/>
      <c r="C102" s="25"/>
      <c r="D102" s="26" t="s">
        <v>443</v>
      </c>
      <c r="E102" s="776" t="s">
        <v>280</v>
      </c>
      <c r="F102" s="777"/>
      <c r="G102" s="777"/>
      <c r="H102" s="744"/>
      <c r="I102" s="745"/>
      <c r="J102" s="310" t="str">
        <f>Fragenkatalog!$AF$635</f>
        <v/>
      </c>
      <c r="K102" s="29"/>
      <c r="L102" s="64"/>
      <c r="M102" s="76"/>
      <c r="N102" s="221"/>
      <c r="O102" s="221"/>
      <c r="P102" s="221"/>
      <c r="Q102" s="221"/>
      <c r="R102" s="221"/>
      <c r="S102" s="221"/>
      <c r="T102" s="221"/>
    </row>
    <row r="103" spans="1:20" ht="17.100000000000001" customHeight="1" x14ac:dyDescent="0.2">
      <c r="A103" s="25"/>
      <c r="B103" s="25"/>
      <c r="C103" s="25"/>
      <c r="D103" s="26" t="s">
        <v>444</v>
      </c>
      <c r="E103" s="776" t="s">
        <v>217</v>
      </c>
      <c r="F103" s="777"/>
      <c r="G103" s="777"/>
      <c r="H103" s="744"/>
      <c r="I103" s="745"/>
      <c r="J103" s="310" t="str">
        <f>Fragenkatalog!$AF$639</f>
        <v/>
      </c>
      <c r="K103" s="29"/>
      <c r="L103" s="64"/>
      <c r="M103" s="76"/>
      <c r="N103" s="221"/>
      <c r="O103" s="221"/>
      <c r="P103" s="221"/>
      <c r="Q103" s="221"/>
      <c r="R103" s="221"/>
      <c r="S103" s="221"/>
      <c r="T103" s="221"/>
    </row>
    <row r="104" spans="1:20" ht="6.75" customHeight="1" x14ac:dyDescent="0.2">
      <c r="A104" s="25"/>
      <c r="B104" s="25"/>
      <c r="C104" s="25"/>
      <c r="D104" s="18"/>
      <c r="E104" s="38"/>
      <c r="F104" s="38"/>
      <c r="G104" s="38"/>
      <c r="H104" s="19"/>
      <c r="I104" s="19"/>
      <c r="J104" s="78"/>
      <c r="K104" s="62"/>
      <c r="L104" s="62"/>
      <c r="M104" s="76"/>
      <c r="N104" s="221"/>
      <c r="O104" s="221"/>
      <c r="P104" s="221"/>
      <c r="Q104" s="221"/>
      <c r="R104" s="221"/>
      <c r="S104" s="221"/>
      <c r="T104" s="221"/>
    </row>
    <row r="105" spans="1:20" ht="15.75" customHeight="1" x14ac:dyDescent="0.2">
      <c r="A105" s="25"/>
      <c r="B105" s="25"/>
      <c r="D105" s="116" t="s">
        <v>267</v>
      </c>
      <c r="E105" s="38"/>
      <c r="F105" s="38"/>
      <c r="G105" s="38"/>
      <c r="H105" s="78"/>
      <c r="I105" s="78"/>
      <c r="J105" s="25"/>
      <c r="K105" s="62"/>
      <c r="L105" s="62"/>
      <c r="M105" s="79"/>
      <c r="N105" s="221"/>
      <c r="O105" s="221"/>
      <c r="P105" s="221"/>
      <c r="Q105" s="221"/>
      <c r="R105" s="221"/>
      <c r="S105" s="221"/>
      <c r="T105" s="221"/>
    </row>
    <row r="106" spans="1:20" s="251" customFormat="1" x14ac:dyDescent="0.2">
      <c r="A106" s="57"/>
      <c r="B106" s="57"/>
      <c r="C106" s="57"/>
      <c r="D106" s="57"/>
      <c r="E106" s="57"/>
      <c r="F106" s="57"/>
      <c r="G106" s="57"/>
      <c r="H106" s="58"/>
      <c r="I106" s="58" t="s">
        <v>213</v>
      </c>
      <c r="J106" s="323" t="str">
        <f t="array" ref="J106">IF(J107="Angaben fehlen","",SUM(COUNTIF(J95:J103,"x")))</f>
        <v/>
      </c>
      <c r="K106" s="62"/>
      <c r="L106" s="62"/>
      <c r="M106" s="76"/>
      <c r="N106" s="220"/>
      <c r="O106" s="220"/>
      <c r="P106" s="220"/>
      <c r="Q106" s="220"/>
      <c r="R106" s="220"/>
      <c r="S106" s="220"/>
      <c r="T106" s="220"/>
    </row>
    <row r="107" spans="1:20" s="251" customFormat="1" ht="25.5" customHeight="1" x14ac:dyDescent="0.2">
      <c r="A107" s="57"/>
      <c r="B107" s="57"/>
      <c r="C107" s="57"/>
      <c r="D107" s="57"/>
      <c r="E107" s="57"/>
      <c r="F107" s="57"/>
      <c r="G107" s="57"/>
      <c r="H107" s="60"/>
      <c r="I107" s="84" t="s">
        <v>214</v>
      </c>
      <c r="J107" s="321" t="str">
        <f t="array" ref="J107">IF(J92="","Angaben fehlen",IF(J92="Nein","Negativ",IF(AND(J92="Ja",J95:J103=""),"Neutral","Positiv")))</f>
        <v>Angaben fehlen</v>
      </c>
      <c r="K107" s="62"/>
      <c r="L107" s="62"/>
      <c r="M107" s="253"/>
      <c r="N107" s="220"/>
      <c r="O107" s="220"/>
      <c r="P107" s="220"/>
      <c r="Q107" s="220"/>
      <c r="R107" s="220"/>
      <c r="S107" s="220"/>
      <c r="T107" s="220"/>
    </row>
    <row r="108" spans="1:20" ht="24.75" customHeight="1" x14ac:dyDescent="0.2">
      <c r="A108" s="25"/>
      <c r="B108" s="25"/>
      <c r="C108" s="25"/>
      <c r="D108" s="53"/>
      <c r="E108" s="24"/>
      <c r="F108" s="25"/>
      <c r="G108" s="25"/>
      <c r="H108" s="25"/>
      <c r="I108" s="25"/>
      <c r="J108" s="321" t="str">
        <f>IF(J107="Angaben fehlen","",IF(J107="Negativ","Nicht förderfähig","Förderfähig"))</f>
        <v/>
      </c>
      <c r="K108" s="62"/>
      <c r="L108" s="62"/>
      <c r="M108" s="61"/>
      <c r="N108" s="220"/>
      <c r="O108" s="220"/>
      <c r="P108" s="220"/>
      <c r="Q108" s="221"/>
      <c r="R108" s="221"/>
      <c r="S108" s="221"/>
      <c r="T108" s="221"/>
    </row>
    <row r="109" spans="1:20" x14ac:dyDescent="0.2">
      <c r="K109" s="62"/>
      <c r="L109" s="62"/>
      <c r="M109" s="221"/>
      <c r="N109" s="221"/>
      <c r="O109" s="221"/>
      <c r="P109" s="221"/>
      <c r="Q109" s="221"/>
      <c r="R109" s="221"/>
      <c r="S109" s="221"/>
      <c r="T109" s="221"/>
    </row>
    <row r="110" spans="1:20" x14ac:dyDescent="0.2">
      <c r="A110" s="114" t="s">
        <v>285</v>
      </c>
      <c r="B110" s="97"/>
      <c r="C110" s="97"/>
      <c r="D110" s="98"/>
      <c r="E110" s="98"/>
      <c r="F110" s="97"/>
      <c r="G110" s="97"/>
      <c r="H110" s="97"/>
      <c r="I110" s="97"/>
      <c r="J110" s="99"/>
      <c r="K110" s="62"/>
      <c r="L110" s="62"/>
      <c r="M110" s="62"/>
      <c r="N110" s="221"/>
      <c r="O110" s="221"/>
      <c r="P110" s="221"/>
      <c r="Q110" s="221"/>
      <c r="R110" s="221"/>
      <c r="S110" s="221"/>
      <c r="T110" s="221"/>
    </row>
    <row r="111" spans="1:20" ht="6.75" customHeight="1" x14ac:dyDescent="0.2">
      <c r="A111" s="100"/>
      <c r="B111" s="20"/>
      <c r="C111" s="20"/>
      <c r="D111" s="101"/>
      <c r="E111" s="101"/>
      <c r="F111" s="20"/>
      <c r="G111" s="20"/>
      <c r="H111" s="20"/>
      <c r="I111" s="20"/>
      <c r="J111" s="102"/>
      <c r="K111" s="62"/>
      <c r="L111" s="62"/>
      <c r="M111" s="62"/>
      <c r="N111" s="221"/>
      <c r="O111" s="221"/>
      <c r="P111" s="221"/>
      <c r="Q111" s="221"/>
      <c r="R111" s="221"/>
      <c r="S111" s="221"/>
      <c r="T111" s="221"/>
    </row>
    <row r="112" spans="1:20" ht="26.25" customHeight="1" x14ac:dyDescent="0.2">
      <c r="A112" s="100"/>
      <c r="B112" s="20"/>
      <c r="C112" s="20"/>
      <c r="D112" s="103" t="s">
        <v>281</v>
      </c>
      <c r="E112" s="104"/>
      <c r="F112" s="105"/>
      <c r="G112" s="105"/>
      <c r="H112" s="20"/>
      <c r="I112" s="20"/>
      <c r="J112" s="321" t="str">
        <f>J66</f>
        <v>Angaben fehlen</v>
      </c>
      <c r="K112" s="62"/>
      <c r="L112" s="62"/>
      <c r="M112" s="62"/>
      <c r="N112" s="221"/>
      <c r="O112" s="221"/>
      <c r="P112" s="221"/>
      <c r="Q112" s="221"/>
      <c r="R112" s="221"/>
      <c r="S112" s="221"/>
      <c r="T112" s="221"/>
    </row>
    <row r="113" spans="1:20" ht="27.75" customHeight="1" x14ac:dyDescent="0.2">
      <c r="A113" s="100"/>
      <c r="B113" s="20"/>
      <c r="C113" s="20"/>
      <c r="D113" s="803" t="s">
        <v>282</v>
      </c>
      <c r="E113" s="803"/>
      <c r="F113" s="803"/>
      <c r="G113" s="803"/>
      <c r="H113" s="803"/>
      <c r="I113" s="803"/>
      <c r="J113" s="321" t="str">
        <f>J85</f>
        <v>Angaben fehlen</v>
      </c>
      <c r="K113" s="62"/>
      <c r="L113" s="62"/>
      <c r="M113" s="62"/>
      <c r="N113" s="221"/>
      <c r="O113" s="221"/>
      <c r="P113" s="221"/>
      <c r="Q113" s="221"/>
      <c r="R113" s="221"/>
      <c r="S113" s="221"/>
      <c r="T113" s="221"/>
    </row>
    <row r="114" spans="1:20" ht="24.75" customHeight="1" x14ac:dyDescent="0.2">
      <c r="A114" s="100"/>
      <c r="B114" s="20"/>
      <c r="C114" s="20"/>
      <c r="D114" s="803" t="s">
        <v>283</v>
      </c>
      <c r="E114" s="803"/>
      <c r="F114" s="803"/>
      <c r="G114" s="803"/>
      <c r="H114" s="803"/>
      <c r="I114" s="803"/>
      <c r="J114" s="321" t="str">
        <f>J107</f>
        <v>Angaben fehlen</v>
      </c>
      <c r="K114" s="62"/>
      <c r="L114" s="62"/>
      <c r="M114" s="62"/>
      <c r="N114" s="221"/>
      <c r="O114" s="221"/>
      <c r="P114" s="221"/>
      <c r="Q114" s="221"/>
      <c r="R114" s="221"/>
      <c r="S114" s="221"/>
      <c r="T114" s="221"/>
    </row>
    <row r="115" spans="1:20" ht="31.5" customHeight="1" x14ac:dyDescent="0.2">
      <c r="A115" s="100"/>
      <c r="B115" s="20"/>
      <c r="C115" s="20"/>
      <c r="D115" s="103"/>
      <c r="E115" s="101"/>
      <c r="F115" s="105"/>
      <c r="G115" s="105"/>
      <c r="H115" s="106"/>
      <c r="I115" s="106" t="s">
        <v>284</v>
      </c>
      <c r="J115" s="324" t="str">
        <f>IF(OR(J112="Angaben fehlen",J113="Angaben fehlen",J114="Angaben fehlen"),"",IF(AND(J112="Positiv",OR(AND(J113="Neutral",J114="Positiv"),AND(J113="Positiv",J114="Neutral"),AND(J113="Neutral",J114="Neutral"),AND(J113="Positiv",J114="Positiv"))),"Förderfähig","Nicht förderfähig"))</f>
        <v/>
      </c>
      <c r="K115" s="62"/>
      <c r="L115" s="62"/>
      <c r="M115" s="62"/>
      <c r="N115" s="221"/>
      <c r="O115" s="221"/>
      <c r="P115" s="221"/>
      <c r="Q115" s="221"/>
      <c r="R115" s="221"/>
      <c r="S115" s="221"/>
      <c r="T115" s="221"/>
    </row>
    <row r="116" spans="1:20" ht="4.5" customHeight="1" x14ac:dyDescent="0.2">
      <c r="A116" s="107"/>
      <c r="B116" s="108"/>
      <c r="C116" s="108"/>
      <c r="D116" s="109"/>
      <c r="E116" s="110"/>
      <c r="F116" s="111"/>
      <c r="G116" s="111"/>
      <c r="H116" s="112"/>
      <c r="I116" s="112"/>
      <c r="J116" s="113"/>
      <c r="K116" s="62"/>
      <c r="L116" s="62"/>
      <c r="M116" s="62"/>
      <c r="N116" s="221"/>
      <c r="O116" s="221"/>
      <c r="P116" s="221"/>
      <c r="Q116" s="221"/>
      <c r="R116" s="221"/>
      <c r="S116" s="221"/>
      <c r="T116" s="221"/>
    </row>
    <row r="117" spans="1:20" ht="13.5" customHeight="1" x14ac:dyDescent="0.2">
      <c r="K117" s="13"/>
      <c r="L117" s="13"/>
      <c r="M117" s="7"/>
    </row>
    <row r="118" spans="1:20" hidden="1" x14ac:dyDescent="0.2">
      <c r="A118" s="254" t="s">
        <v>218</v>
      </c>
      <c r="B118" s="255"/>
      <c r="C118" s="255"/>
      <c r="D118" s="255"/>
      <c r="E118" s="256"/>
      <c r="F118" s="256"/>
      <c r="G118" s="256"/>
      <c r="H118" s="256"/>
      <c r="I118" s="256"/>
      <c r="J118" s="256"/>
      <c r="K118" s="256"/>
      <c r="L118" s="257"/>
      <c r="M118" s="62"/>
      <c r="N118" s="221"/>
      <c r="O118" s="221"/>
      <c r="P118" s="221"/>
      <c r="Q118" s="221"/>
      <c r="R118" s="221"/>
      <c r="S118" s="221"/>
      <c r="T118" s="221"/>
    </row>
    <row r="119" spans="1:20" ht="30" hidden="1" customHeight="1" x14ac:dyDescent="0.2">
      <c r="A119" s="804" t="s">
        <v>219</v>
      </c>
      <c r="B119" s="805"/>
      <c r="C119" s="805"/>
      <c r="D119" s="805"/>
      <c r="E119" s="805"/>
      <c r="F119" s="805"/>
      <c r="G119" s="805"/>
      <c r="H119" s="805"/>
      <c r="I119" s="805"/>
      <c r="J119" s="805"/>
      <c r="K119" s="805"/>
      <c r="L119" s="258"/>
      <c r="M119" s="416"/>
      <c r="N119" s="221"/>
      <c r="O119" s="221"/>
      <c r="P119" s="221"/>
      <c r="Q119" s="221"/>
      <c r="R119" s="221"/>
      <c r="S119" s="221"/>
      <c r="T119" s="221"/>
    </row>
    <row r="120" spans="1:20" hidden="1" x14ac:dyDescent="0.2">
      <c r="A120" s="259" t="s">
        <v>220</v>
      </c>
      <c r="B120" s="260"/>
      <c r="C120" s="260"/>
      <c r="D120" s="260"/>
      <c r="E120" s="62"/>
      <c r="F120" s="62"/>
      <c r="G120" s="62"/>
      <c r="H120" s="62"/>
      <c r="I120" s="62"/>
      <c r="J120" s="62"/>
      <c r="K120" s="62"/>
      <c r="L120" s="261"/>
      <c r="M120" s="62"/>
      <c r="N120" s="221"/>
      <c r="O120" s="221"/>
      <c r="P120" s="221"/>
      <c r="Q120" s="221"/>
      <c r="R120" s="221"/>
      <c r="S120" s="221"/>
      <c r="T120" s="221"/>
    </row>
    <row r="121" spans="1:20" hidden="1" x14ac:dyDescent="0.2">
      <c r="A121" s="259"/>
      <c r="B121" s="62"/>
      <c r="C121" s="62"/>
      <c r="D121" s="260"/>
      <c r="E121" s="260"/>
      <c r="F121" s="262"/>
      <c r="G121" s="262"/>
      <c r="H121" s="62"/>
      <c r="I121" s="62"/>
      <c r="J121" s="62"/>
      <c r="K121" s="62"/>
      <c r="L121" s="261"/>
      <c r="M121" s="62"/>
      <c r="N121" s="221"/>
      <c r="O121" s="221"/>
      <c r="P121" s="221"/>
      <c r="Q121" s="221"/>
      <c r="R121" s="221"/>
      <c r="S121" s="221"/>
      <c r="T121" s="221"/>
    </row>
    <row r="122" spans="1:20" hidden="1" x14ac:dyDescent="0.2">
      <c r="A122" s="259"/>
      <c r="B122" s="62"/>
      <c r="C122" s="62"/>
      <c r="D122" s="260"/>
      <c r="E122" s="260"/>
      <c r="F122" s="62"/>
      <c r="G122" s="62"/>
      <c r="H122" s="62"/>
      <c r="I122" s="62"/>
      <c r="J122" s="62"/>
      <c r="K122" s="62"/>
      <c r="L122" s="261"/>
      <c r="M122" s="62"/>
      <c r="N122" s="221"/>
      <c r="O122" s="221"/>
      <c r="P122" s="221"/>
      <c r="Q122" s="221"/>
      <c r="R122" s="221"/>
      <c r="S122" s="221"/>
      <c r="T122" s="221"/>
    </row>
    <row r="123" spans="1:20" hidden="1" x14ac:dyDescent="0.2">
      <c r="A123" s="259"/>
      <c r="B123" s="62"/>
      <c r="C123" s="62"/>
      <c r="D123" s="260"/>
      <c r="E123" s="260"/>
      <c r="F123" s="62"/>
      <c r="G123" s="62"/>
      <c r="H123" s="62"/>
      <c r="I123" s="62"/>
      <c r="J123" s="62"/>
      <c r="K123" s="62"/>
      <c r="L123" s="261"/>
      <c r="M123" s="62"/>
      <c r="N123" s="221"/>
      <c r="O123" s="221"/>
      <c r="P123" s="221"/>
      <c r="Q123" s="221"/>
      <c r="R123" s="221"/>
      <c r="S123" s="221"/>
      <c r="T123" s="221"/>
    </row>
    <row r="124" spans="1:20" hidden="1" x14ac:dyDescent="0.2">
      <c r="A124" s="263"/>
      <c r="B124" s="809"/>
      <c r="C124" s="809"/>
      <c r="D124" s="809"/>
      <c r="E124" s="260"/>
      <c r="F124" s="62"/>
      <c r="G124" s="62"/>
      <c r="H124" s="62"/>
      <c r="I124" s="62"/>
      <c r="J124" s="62"/>
      <c r="K124" s="62"/>
      <c r="L124" s="261"/>
      <c r="M124" s="62"/>
      <c r="N124" s="221"/>
      <c r="O124" s="221"/>
      <c r="P124" s="221"/>
      <c r="Q124" s="221"/>
      <c r="R124" s="221"/>
      <c r="S124" s="221"/>
      <c r="T124" s="221"/>
    </row>
    <row r="125" spans="1:20" ht="25.5" hidden="1" customHeight="1" x14ac:dyDescent="0.2">
      <c r="A125" s="263"/>
      <c r="B125" s="800" t="s">
        <v>76</v>
      </c>
      <c r="C125" s="800"/>
      <c r="D125" s="800"/>
      <c r="E125" s="264"/>
      <c r="F125" s="265" t="s">
        <v>221</v>
      </c>
      <c r="G125" s="293"/>
      <c r="H125" s="266"/>
      <c r="I125" s="266"/>
      <c r="J125" s="266"/>
      <c r="K125" s="266"/>
      <c r="L125" s="267"/>
      <c r="M125" s="62"/>
      <c r="N125" s="221"/>
      <c r="O125" s="221"/>
      <c r="P125" s="221"/>
      <c r="Q125" s="221"/>
      <c r="R125" s="221"/>
      <c r="S125" s="221"/>
      <c r="T125" s="221"/>
    </row>
    <row r="126" spans="1:20" x14ac:dyDescent="0.2">
      <c r="A126" s="13"/>
      <c r="B126" s="268"/>
      <c r="C126" s="268"/>
      <c r="D126" s="269"/>
      <c r="E126" s="270"/>
      <c r="F126" s="268"/>
      <c r="G126" s="268"/>
      <c r="H126" s="13"/>
      <c r="I126" s="13"/>
      <c r="J126" s="13"/>
    </row>
    <row r="127" spans="1:20" x14ac:dyDescent="0.2">
      <c r="B127" s="271"/>
      <c r="C127" s="271"/>
      <c r="D127" s="272"/>
      <c r="F127" s="271"/>
      <c r="G127" s="271"/>
    </row>
  </sheetData>
  <sheetProtection algorithmName="SHA-512" hashValue="FgcedQ0Tjm/NPnvt6E+whP2vzVy3AhRPFENcLooejNJRraPQVOYZ5uDXmTMNckpgFuIjelT7UdNawCiCa2t/Xg==" saltValue="l7Dr6+6W6D6KaaKwukuUjA==" spinCount="100000" sheet="1" objects="1" scenarios="1" formatRows="0"/>
  <mergeCells count="82">
    <mergeCell ref="F25:J25"/>
    <mergeCell ref="F44:I44"/>
    <mergeCell ref="E76:F76"/>
    <mergeCell ref="J73:J74"/>
    <mergeCell ref="J92:J93"/>
    <mergeCell ref="F39:G39"/>
    <mergeCell ref="F40:G40"/>
    <mergeCell ref="F41:G41"/>
    <mergeCell ref="J56:J58"/>
    <mergeCell ref="F52:G52"/>
    <mergeCell ref="F55:G55"/>
    <mergeCell ref="F54:G54"/>
    <mergeCell ref="E73:I74"/>
    <mergeCell ref="E78:I78"/>
    <mergeCell ref="E77:I77"/>
    <mergeCell ref="E80:I80"/>
    <mergeCell ref="F22:J22"/>
    <mergeCell ref="A12:J12"/>
    <mergeCell ref="A13:J13"/>
    <mergeCell ref="A15:A17"/>
    <mergeCell ref="D15:J15"/>
    <mergeCell ref="D17:J17"/>
    <mergeCell ref="J31:J32"/>
    <mergeCell ref="E37:E38"/>
    <mergeCell ref="J37:J39"/>
    <mergeCell ref="J40:J43"/>
    <mergeCell ref="F31:G31"/>
    <mergeCell ref="F32:G32"/>
    <mergeCell ref="F33:G33"/>
    <mergeCell ref="F35:G35"/>
    <mergeCell ref="F36:G36"/>
    <mergeCell ref="F37:G37"/>
    <mergeCell ref="F38:G38"/>
    <mergeCell ref="K27:L27"/>
    <mergeCell ref="K28:L28"/>
    <mergeCell ref="F29:G29"/>
    <mergeCell ref="F30:G30"/>
    <mergeCell ref="B125:D125"/>
    <mergeCell ref="D33:D34"/>
    <mergeCell ref="E33:E34"/>
    <mergeCell ref="D113:I113"/>
    <mergeCell ref="D114:I114"/>
    <mergeCell ref="A119:K119"/>
    <mergeCell ref="E95:I95"/>
    <mergeCell ref="K89:L89"/>
    <mergeCell ref="F61:I61"/>
    <mergeCell ref="K70:L70"/>
    <mergeCell ref="B124:D124"/>
    <mergeCell ref="K46:L46"/>
    <mergeCell ref="C49:C58"/>
    <mergeCell ref="D52:D53"/>
    <mergeCell ref="E52:E53"/>
    <mergeCell ref="E56:E58"/>
    <mergeCell ref="F42:G42"/>
    <mergeCell ref="F43:G43"/>
    <mergeCell ref="F47:G47"/>
    <mergeCell ref="F48:G48"/>
    <mergeCell ref="F49:G49"/>
    <mergeCell ref="F56:G56"/>
    <mergeCell ref="F57:G57"/>
    <mergeCell ref="F58:G58"/>
    <mergeCell ref="C31:C43"/>
    <mergeCell ref="F50:G50"/>
    <mergeCell ref="F51:G51"/>
    <mergeCell ref="E49:E51"/>
    <mergeCell ref="E102:I102"/>
    <mergeCell ref="E103:I103"/>
    <mergeCell ref="E97:I97"/>
    <mergeCell ref="E98:I98"/>
    <mergeCell ref="E99:I99"/>
    <mergeCell ref="E100:I100"/>
    <mergeCell ref="E101:I101"/>
    <mergeCell ref="J50:J51"/>
    <mergeCell ref="D49:D51"/>
    <mergeCell ref="E92:I93"/>
    <mergeCell ref="E96:I96"/>
    <mergeCell ref="E71:I71"/>
    <mergeCell ref="E72:I72"/>
    <mergeCell ref="E81:I81"/>
    <mergeCell ref="E90:I90"/>
    <mergeCell ref="E91:I91"/>
    <mergeCell ref="E79:I79"/>
  </mergeCells>
  <conditionalFormatting sqref="J68">
    <cfRule type="cellIs" dxfId="28" priority="33" stopIfTrue="1" operator="equal">
      <formula>"Nicht förderfähig"</formula>
    </cfRule>
    <cfRule type="cellIs" dxfId="27" priority="34" stopIfTrue="1" operator="equal">
      <formula>"Förderfähig"</formula>
    </cfRule>
  </conditionalFormatting>
  <conditionalFormatting sqref="J66">
    <cfRule type="cellIs" dxfId="26" priority="31" stopIfTrue="1" operator="equal">
      <formula>"Positiv"</formula>
    </cfRule>
    <cfRule type="cellIs" dxfId="25" priority="32" stopIfTrue="1" operator="notEqual">
      <formula>"Positiv"</formula>
    </cfRule>
  </conditionalFormatting>
  <conditionalFormatting sqref="J108">
    <cfRule type="cellIs" dxfId="24" priority="29" stopIfTrue="1" operator="equal">
      <formula>"Nicht förderfähig"</formula>
    </cfRule>
    <cfRule type="cellIs" dxfId="23" priority="30" stopIfTrue="1" operator="equal">
      <formula>"Förderfähig"</formula>
    </cfRule>
  </conditionalFormatting>
  <conditionalFormatting sqref="J107">
    <cfRule type="cellIs" dxfId="22" priority="18" stopIfTrue="1" operator="equal">
      <formula>"Neutral"</formula>
    </cfRule>
    <cfRule type="cellIs" dxfId="21" priority="27" stopIfTrue="1" operator="equal">
      <formula>"Positiv"</formula>
    </cfRule>
    <cfRule type="cellIs" dxfId="20" priority="28" stopIfTrue="1" operator="notEqual">
      <formula>"Positiv"</formula>
    </cfRule>
  </conditionalFormatting>
  <conditionalFormatting sqref="J86:J88">
    <cfRule type="cellIs" dxfId="19" priority="25" stopIfTrue="1" operator="equal">
      <formula>"Nicht förderfähig"</formula>
    </cfRule>
    <cfRule type="cellIs" dxfId="18" priority="26" stopIfTrue="1" operator="equal">
      <formula>"Förderfähig"</formula>
    </cfRule>
  </conditionalFormatting>
  <conditionalFormatting sqref="J67">
    <cfRule type="cellIs" dxfId="17" priority="23" stopIfTrue="1" operator="equal">
      <formula>"Nicht förderfähig"</formula>
    </cfRule>
    <cfRule type="cellIs" dxfId="16" priority="24" stopIfTrue="1" operator="equal">
      <formula>"Förderfähig"</formula>
    </cfRule>
  </conditionalFormatting>
  <conditionalFormatting sqref="J115:J116">
    <cfRule type="cellIs" dxfId="15" priority="21" stopIfTrue="1" operator="equal">
      <formula>"nicht förderfähig"</formula>
    </cfRule>
    <cfRule type="cellIs" dxfId="14" priority="22" stopIfTrue="1" operator="equal">
      <formula>"förderfähig"</formula>
    </cfRule>
  </conditionalFormatting>
  <conditionalFormatting sqref="J112">
    <cfRule type="cellIs" dxfId="13" priority="19" stopIfTrue="1" operator="equal">
      <formula>"Positiv"</formula>
    </cfRule>
    <cfRule type="cellIs" dxfId="12" priority="20" stopIfTrue="1" operator="notEqual">
      <formula>"Positiv"</formula>
    </cfRule>
  </conditionalFormatting>
  <conditionalFormatting sqref="J85">
    <cfRule type="cellIs" dxfId="11" priority="15" stopIfTrue="1" operator="equal">
      <formula>"Neutral"</formula>
    </cfRule>
    <cfRule type="cellIs" dxfId="10" priority="16" stopIfTrue="1" operator="equal">
      <formula>"Positiv"</formula>
    </cfRule>
    <cfRule type="cellIs" dxfId="9" priority="17" stopIfTrue="1" operator="notEqual">
      <formula>"Positiv"</formula>
    </cfRule>
  </conditionalFormatting>
  <conditionalFormatting sqref="J113">
    <cfRule type="cellIs" dxfId="8" priority="12" stopIfTrue="1" operator="equal">
      <formula>"Neutral"</formula>
    </cfRule>
    <cfRule type="cellIs" dxfId="7" priority="13" stopIfTrue="1" operator="equal">
      <formula>"Positiv"</formula>
    </cfRule>
    <cfRule type="cellIs" dxfId="6" priority="14" stopIfTrue="1" operator="notEqual">
      <formula>"Positiv"</formula>
    </cfRule>
  </conditionalFormatting>
  <conditionalFormatting sqref="J114">
    <cfRule type="cellIs" dxfId="5" priority="9" stopIfTrue="1" operator="equal">
      <formula>"Neutral"</formula>
    </cfRule>
    <cfRule type="cellIs" dxfId="4" priority="10" stopIfTrue="1" operator="equal">
      <formula>"Positiv"</formula>
    </cfRule>
    <cfRule type="cellIs" dxfId="3" priority="11" stopIfTrue="1" operator="notEqual">
      <formula>"Positiv"</formula>
    </cfRule>
  </conditionalFormatting>
  <conditionalFormatting sqref="J73:J74">
    <cfRule type="cellIs" dxfId="2" priority="3" operator="equal">
      <formula>"Nein"</formula>
    </cfRule>
  </conditionalFormatting>
  <conditionalFormatting sqref="J92:J93">
    <cfRule type="cellIs" dxfId="1" priority="2" operator="equal">
      <formula>"Nein"</formula>
    </cfRule>
  </conditionalFormatting>
  <conditionalFormatting sqref="J56:J58">
    <cfRule type="cellIs" dxfId="0" priority="1" operator="equal">
      <formula>"Bitte korrigieren: Unzulässige Kombination von Angaben."</formula>
    </cfRule>
  </conditionalFormatting>
  <dataValidations disablePrompts="1" count="23">
    <dataValidation type="list" allowBlank="1" showInputMessage="1" showErrorMessage="1" sqref="WVQ983097 WLU983097 WBY983097 VSC983097 VIG983097 UYK983097 UOO983097 UES983097 TUW983097 TLA983097 TBE983097 SRI983097 SHM983097 RXQ983097 RNU983097 RDY983097 QUC983097 QKG983097 QAK983097 PQO983097 PGS983097 OWW983097 ONA983097 ODE983097 NTI983097 NJM983097 MZQ983097 MPU983097 MFY983097 LWC983097 LMG983097 LCK983097 KSO983097 KIS983097 JYW983097 JPA983097 JFE983097 IVI983097 ILM983097 IBQ983097 HRU983097 HHY983097 GYC983097 GOG983097 GEK983097 FUO983097 FKS983097 FAW983097 ERA983097 EHE983097 DXI983097 DNM983097 DDQ983097 CTU983097 CJY983097 CAC983097 BQG983097 BGK983097 AWO983097 AMS983097 ACW983097 TA983097 JE983097 H983097:I983097 WVQ917561 WLU917561 WBY917561 VSC917561 VIG917561 UYK917561 UOO917561 UES917561 TUW917561 TLA917561 TBE917561 SRI917561 SHM917561 RXQ917561 RNU917561 RDY917561 QUC917561 QKG917561 QAK917561 PQO917561 PGS917561 OWW917561 ONA917561 ODE917561 NTI917561 NJM917561 MZQ917561 MPU917561 MFY917561 LWC917561 LMG917561 LCK917561 KSO917561 KIS917561 JYW917561 JPA917561 JFE917561 IVI917561 ILM917561 IBQ917561 HRU917561 HHY917561 GYC917561 GOG917561 GEK917561 FUO917561 FKS917561 FAW917561 ERA917561 EHE917561 DXI917561 DNM917561 DDQ917561 CTU917561 CJY917561 CAC917561 BQG917561 BGK917561 AWO917561 AMS917561 ACW917561 TA917561 JE917561 H917561:I917561 WVQ852025 WLU852025 WBY852025 VSC852025 VIG852025 UYK852025 UOO852025 UES852025 TUW852025 TLA852025 TBE852025 SRI852025 SHM852025 RXQ852025 RNU852025 RDY852025 QUC852025 QKG852025 QAK852025 PQO852025 PGS852025 OWW852025 ONA852025 ODE852025 NTI852025 NJM852025 MZQ852025 MPU852025 MFY852025 LWC852025 LMG852025 LCK852025 KSO852025 KIS852025 JYW852025 JPA852025 JFE852025 IVI852025 ILM852025 IBQ852025 HRU852025 HHY852025 GYC852025 GOG852025 GEK852025 FUO852025 FKS852025 FAW852025 ERA852025 EHE852025 DXI852025 DNM852025 DDQ852025 CTU852025 CJY852025 CAC852025 BQG852025 BGK852025 AWO852025 AMS852025 ACW852025 TA852025 JE852025 H852025:I852025 WVQ786489 WLU786489 WBY786489 VSC786489 VIG786489 UYK786489 UOO786489 UES786489 TUW786489 TLA786489 TBE786489 SRI786489 SHM786489 RXQ786489 RNU786489 RDY786489 QUC786489 QKG786489 QAK786489 PQO786489 PGS786489 OWW786489 ONA786489 ODE786489 NTI786489 NJM786489 MZQ786489 MPU786489 MFY786489 LWC786489 LMG786489 LCK786489 KSO786489 KIS786489 JYW786489 JPA786489 JFE786489 IVI786489 ILM786489 IBQ786489 HRU786489 HHY786489 GYC786489 GOG786489 GEK786489 FUO786489 FKS786489 FAW786489 ERA786489 EHE786489 DXI786489 DNM786489 DDQ786489 CTU786489 CJY786489 CAC786489 BQG786489 BGK786489 AWO786489 AMS786489 ACW786489 TA786489 JE786489 H786489:I786489 WVQ720953 WLU720953 WBY720953 VSC720953 VIG720953 UYK720953 UOO720953 UES720953 TUW720953 TLA720953 TBE720953 SRI720953 SHM720953 RXQ720953 RNU720953 RDY720953 QUC720953 QKG720953 QAK720953 PQO720953 PGS720953 OWW720953 ONA720953 ODE720953 NTI720953 NJM720953 MZQ720953 MPU720953 MFY720953 LWC720953 LMG720953 LCK720953 KSO720953 KIS720953 JYW720953 JPA720953 JFE720953 IVI720953 ILM720953 IBQ720953 HRU720953 HHY720953 GYC720953 GOG720953 GEK720953 FUO720953 FKS720953 FAW720953 ERA720953 EHE720953 DXI720953 DNM720953 DDQ720953 CTU720953 CJY720953 CAC720953 BQG720953 BGK720953 AWO720953 AMS720953 ACW720953 TA720953 JE720953 H720953:I720953 WVQ655417 WLU655417 WBY655417 VSC655417 VIG655417 UYK655417 UOO655417 UES655417 TUW655417 TLA655417 TBE655417 SRI655417 SHM655417 RXQ655417 RNU655417 RDY655417 QUC655417 QKG655417 QAK655417 PQO655417 PGS655417 OWW655417 ONA655417 ODE655417 NTI655417 NJM655417 MZQ655417 MPU655417 MFY655417 LWC655417 LMG655417 LCK655417 KSO655417 KIS655417 JYW655417 JPA655417 JFE655417 IVI655417 ILM655417 IBQ655417 HRU655417 HHY655417 GYC655417 GOG655417 GEK655417 FUO655417 FKS655417 FAW655417 ERA655417 EHE655417 DXI655417 DNM655417 DDQ655417 CTU655417 CJY655417 CAC655417 BQG655417 BGK655417 AWO655417 AMS655417 ACW655417 TA655417 JE655417 H655417:I655417 WVQ589881 WLU589881 WBY589881 VSC589881 VIG589881 UYK589881 UOO589881 UES589881 TUW589881 TLA589881 TBE589881 SRI589881 SHM589881 RXQ589881 RNU589881 RDY589881 QUC589881 QKG589881 QAK589881 PQO589881 PGS589881 OWW589881 ONA589881 ODE589881 NTI589881 NJM589881 MZQ589881 MPU589881 MFY589881 LWC589881 LMG589881 LCK589881 KSO589881 KIS589881 JYW589881 JPA589881 JFE589881 IVI589881 ILM589881 IBQ589881 HRU589881 HHY589881 GYC589881 GOG589881 GEK589881 FUO589881 FKS589881 FAW589881 ERA589881 EHE589881 DXI589881 DNM589881 DDQ589881 CTU589881 CJY589881 CAC589881 BQG589881 BGK589881 AWO589881 AMS589881 ACW589881 TA589881 JE589881 H589881:I589881 WVQ524345 WLU524345 WBY524345 VSC524345 VIG524345 UYK524345 UOO524345 UES524345 TUW524345 TLA524345 TBE524345 SRI524345 SHM524345 RXQ524345 RNU524345 RDY524345 QUC524345 QKG524345 QAK524345 PQO524345 PGS524345 OWW524345 ONA524345 ODE524345 NTI524345 NJM524345 MZQ524345 MPU524345 MFY524345 LWC524345 LMG524345 LCK524345 KSO524345 KIS524345 JYW524345 JPA524345 JFE524345 IVI524345 ILM524345 IBQ524345 HRU524345 HHY524345 GYC524345 GOG524345 GEK524345 FUO524345 FKS524345 FAW524345 ERA524345 EHE524345 DXI524345 DNM524345 DDQ524345 CTU524345 CJY524345 CAC524345 BQG524345 BGK524345 AWO524345 AMS524345 ACW524345 TA524345 JE524345 H524345:I524345 WVQ458809 WLU458809 WBY458809 VSC458809 VIG458809 UYK458809 UOO458809 UES458809 TUW458809 TLA458809 TBE458809 SRI458809 SHM458809 RXQ458809 RNU458809 RDY458809 QUC458809 QKG458809 QAK458809 PQO458809 PGS458809 OWW458809 ONA458809 ODE458809 NTI458809 NJM458809 MZQ458809 MPU458809 MFY458809 LWC458809 LMG458809 LCK458809 KSO458809 KIS458809 JYW458809 JPA458809 JFE458809 IVI458809 ILM458809 IBQ458809 HRU458809 HHY458809 GYC458809 GOG458809 GEK458809 FUO458809 FKS458809 FAW458809 ERA458809 EHE458809 DXI458809 DNM458809 DDQ458809 CTU458809 CJY458809 CAC458809 BQG458809 BGK458809 AWO458809 AMS458809 ACW458809 TA458809 JE458809 H458809:I458809 WVQ393273 WLU393273 WBY393273 VSC393273 VIG393273 UYK393273 UOO393273 UES393273 TUW393273 TLA393273 TBE393273 SRI393273 SHM393273 RXQ393273 RNU393273 RDY393273 QUC393273 QKG393273 QAK393273 PQO393273 PGS393273 OWW393273 ONA393273 ODE393273 NTI393273 NJM393273 MZQ393273 MPU393273 MFY393273 LWC393273 LMG393273 LCK393273 KSO393273 KIS393273 JYW393273 JPA393273 JFE393273 IVI393273 ILM393273 IBQ393273 HRU393273 HHY393273 GYC393273 GOG393273 GEK393273 FUO393273 FKS393273 FAW393273 ERA393273 EHE393273 DXI393273 DNM393273 DDQ393273 CTU393273 CJY393273 CAC393273 BQG393273 BGK393273 AWO393273 AMS393273 ACW393273 TA393273 JE393273 H393273:I393273 WVQ327737 WLU327737 WBY327737 VSC327737 VIG327737 UYK327737 UOO327737 UES327737 TUW327737 TLA327737 TBE327737 SRI327737 SHM327737 RXQ327737 RNU327737 RDY327737 QUC327737 QKG327737 QAK327737 PQO327737 PGS327737 OWW327737 ONA327737 ODE327737 NTI327737 NJM327737 MZQ327737 MPU327737 MFY327737 LWC327737 LMG327737 LCK327737 KSO327737 KIS327737 JYW327737 JPA327737 JFE327737 IVI327737 ILM327737 IBQ327737 HRU327737 HHY327737 GYC327737 GOG327737 GEK327737 FUO327737 FKS327737 FAW327737 ERA327737 EHE327737 DXI327737 DNM327737 DDQ327737 CTU327737 CJY327737 CAC327737 BQG327737 BGK327737 AWO327737 AMS327737 ACW327737 TA327737 JE327737 H327737:I327737 WVQ262201 WLU262201 WBY262201 VSC262201 VIG262201 UYK262201 UOO262201 UES262201 TUW262201 TLA262201 TBE262201 SRI262201 SHM262201 RXQ262201 RNU262201 RDY262201 QUC262201 QKG262201 QAK262201 PQO262201 PGS262201 OWW262201 ONA262201 ODE262201 NTI262201 NJM262201 MZQ262201 MPU262201 MFY262201 LWC262201 LMG262201 LCK262201 KSO262201 KIS262201 JYW262201 JPA262201 JFE262201 IVI262201 ILM262201 IBQ262201 HRU262201 HHY262201 GYC262201 GOG262201 GEK262201 FUO262201 FKS262201 FAW262201 ERA262201 EHE262201 DXI262201 DNM262201 DDQ262201 CTU262201 CJY262201 CAC262201 BQG262201 BGK262201 AWO262201 AMS262201 ACW262201 TA262201 JE262201 H262201:I262201 WVQ196665 WLU196665 WBY196665 VSC196665 VIG196665 UYK196665 UOO196665 UES196665 TUW196665 TLA196665 TBE196665 SRI196665 SHM196665 RXQ196665 RNU196665 RDY196665 QUC196665 QKG196665 QAK196665 PQO196665 PGS196665 OWW196665 ONA196665 ODE196665 NTI196665 NJM196665 MZQ196665 MPU196665 MFY196665 LWC196665 LMG196665 LCK196665 KSO196665 KIS196665 JYW196665 JPA196665 JFE196665 IVI196665 ILM196665 IBQ196665 HRU196665 HHY196665 GYC196665 GOG196665 GEK196665 FUO196665 FKS196665 FAW196665 ERA196665 EHE196665 DXI196665 DNM196665 DDQ196665 CTU196665 CJY196665 CAC196665 BQG196665 BGK196665 AWO196665 AMS196665 ACW196665 TA196665 JE196665 H196665:I196665 WVQ131129 WLU131129 WBY131129 VSC131129 VIG131129 UYK131129 UOO131129 UES131129 TUW131129 TLA131129 TBE131129 SRI131129 SHM131129 RXQ131129 RNU131129 RDY131129 QUC131129 QKG131129 QAK131129 PQO131129 PGS131129 OWW131129 ONA131129 ODE131129 NTI131129 NJM131129 MZQ131129 MPU131129 MFY131129 LWC131129 LMG131129 LCK131129 KSO131129 KIS131129 JYW131129 JPA131129 JFE131129 IVI131129 ILM131129 IBQ131129 HRU131129 HHY131129 GYC131129 GOG131129 GEK131129 FUO131129 FKS131129 FAW131129 ERA131129 EHE131129 DXI131129 DNM131129 DDQ131129 CTU131129 CJY131129 CAC131129 BQG131129 BGK131129 AWO131129 AMS131129 ACW131129 TA131129 JE131129 H131129:I131129 WVQ65593 WLU65593 WBY65593 VSC65593 VIG65593 UYK65593 UOO65593 UES65593 TUW65593 TLA65593 TBE65593 SRI65593 SHM65593 RXQ65593 RNU65593 RDY65593 QUC65593 QKG65593 QAK65593 PQO65593 PGS65593 OWW65593 ONA65593 ODE65593 NTI65593 NJM65593 MZQ65593 MPU65593 MFY65593 LWC65593 LMG65593 LCK65593 KSO65593 KIS65593 JYW65593 JPA65593 JFE65593 IVI65593 ILM65593 IBQ65593 HRU65593 HHY65593 GYC65593 GOG65593 GEK65593 FUO65593 FKS65593 FAW65593 ERA65593 EHE65593 DXI65593 DNM65593 DDQ65593 CTU65593 CJY65593 CAC65593 BQG65593 BGK65593 AWO65593 AMS65593 ACW65593 TA65593 JE65593 H65593:I65593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J65615 JF65615 TB65615 ACX65615 AMT65615 AWP65615 BGL65615 BQH65615 CAD65615 CJZ65615 CTV65615 DDR65615 DNN65615 DXJ65615 EHF65615 ERB65615 FAX65615 FKT65615 FUP65615 GEL65615 GOH65615 GYD65615 HHZ65615 HRV65615 IBR65615 ILN65615 IVJ65615 JFF65615 JPB65615 JYX65615 KIT65615 KSP65615 LCL65615 LMH65615 LWD65615 MFZ65615 MPV65615 MZR65615 NJN65615 NTJ65615 ODF65615 ONB65615 OWX65615 PGT65615 PQP65615 QAL65615 QKH65615 QUD65615 RDZ65615 RNV65615 RXR65615 SHN65615 SRJ65615 TBF65615 TLB65615 TUX65615 UET65615 UOP65615 UYL65615 VIH65615 VSD65615 WBZ65615 WLV65615 WVR65615 J131151 JF131151 TB131151 ACX131151 AMT131151 AWP131151 BGL131151 BQH131151 CAD131151 CJZ131151 CTV131151 DDR131151 DNN131151 DXJ131151 EHF131151 ERB131151 FAX131151 FKT131151 FUP131151 GEL131151 GOH131151 GYD131151 HHZ131151 HRV131151 IBR131151 ILN131151 IVJ131151 JFF131151 JPB131151 JYX131151 KIT131151 KSP131151 LCL131151 LMH131151 LWD131151 MFZ131151 MPV131151 MZR131151 NJN131151 NTJ131151 ODF131151 ONB131151 OWX131151 PGT131151 PQP131151 QAL131151 QKH131151 QUD131151 RDZ131151 RNV131151 RXR131151 SHN131151 SRJ131151 TBF131151 TLB131151 TUX131151 UET131151 UOP131151 UYL131151 VIH131151 VSD131151 WBZ131151 WLV131151 WVR131151 J196687 JF196687 TB196687 ACX196687 AMT196687 AWP196687 BGL196687 BQH196687 CAD196687 CJZ196687 CTV196687 DDR196687 DNN196687 DXJ196687 EHF196687 ERB196687 FAX196687 FKT196687 FUP196687 GEL196687 GOH196687 GYD196687 HHZ196687 HRV196687 IBR196687 ILN196687 IVJ196687 JFF196687 JPB196687 JYX196687 KIT196687 KSP196687 LCL196687 LMH196687 LWD196687 MFZ196687 MPV196687 MZR196687 NJN196687 NTJ196687 ODF196687 ONB196687 OWX196687 PGT196687 PQP196687 QAL196687 QKH196687 QUD196687 RDZ196687 RNV196687 RXR196687 SHN196687 SRJ196687 TBF196687 TLB196687 TUX196687 UET196687 UOP196687 UYL196687 VIH196687 VSD196687 WBZ196687 WLV196687 WVR196687 J262223 JF262223 TB262223 ACX262223 AMT262223 AWP262223 BGL262223 BQH262223 CAD262223 CJZ262223 CTV262223 DDR262223 DNN262223 DXJ262223 EHF262223 ERB262223 FAX262223 FKT262223 FUP262223 GEL262223 GOH262223 GYD262223 HHZ262223 HRV262223 IBR262223 ILN262223 IVJ262223 JFF262223 JPB262223 JYX262223 KIT262223 KSP262223 LCL262223 LMH262223 LWD262223 MFZ262223 MPV262223 MZR262223 NJN262223 NTJ262223 ODF262223 ONB262223 OWX262223 PGT262223 PQP262223 QAL262223 QKH262223 QUD262223 RDZ262223 RNV262223 RXR262223 SHN262223 SRJ262223 TBF262223 TLB262223 TUX262223 UET262223 UOP262223 UYL262223 VIH262223 VSD262223 WBZ262223 WLV262223 WVR262223 J327759 JF327759 TB327759 ACX327759 AMT327759 AWP327759 BGL327759 BQH327759 CAD327759 CJZ327759 CTV327759 DDR327759 DNN327759 DXJ327759 EHF327759 ERB327759 FAX327759 FKT327759 FUP327759 GEL327759 GOH327759 GYD327759 HHZ327759 HRV327759 IBR327759 ILN327759 IVJ327759 JFF327759 JPB327759 JYX327759 KIT327759 KSP327759 LCL327759 LMH327759 LWD327759 MFZ327759 MPV327759 MZR327759 NJN327759 NTJ327759 ODF327759 ONB327759 OWX327759 PGT327759 PQP327759 QAL327759 QKH327759 QUD327759 RDZ327759 RNV327759 RXR327759 SHN327759 SRJ327759 TBF327759 TLB327759 TUX327759 UET327759 UOP327759 UYL327759 VIH327759 VSD327759 WBZ327759 WLV327759 WVR327759 J393295 JF393295 TB393295 ACX393295 AMT393295 AWP393295 BGL393295 BQH393295 CAD393295 CJZ393295 CTV393295 DDR393295 DNN393295 DXJ393295 EHF393295 ERB393295 FAX393295 FKT393295 FUP393295 GEL393295 GOH393295 GYD393295 HHZ393295 HRV393295 IBR393295 ILN393295 IVJ393295 JFF393295 JPB393295 JYX393295 KIT393295 KSP393295 LCL393295 LMH393295 LWD393295 MFZ393295 MPV393295 MZR393295 NJN393295 NTJ393295 ODF393295 ONB393295 OWX393295 PGT393295 PQP393295 QAL393295 QKH393295 QUD393295 RDZ393295 RNV393295 RXR393295 SHN393295 SRJ393295 TBF393295 TLB393295 TUX393295 UET393295 UOP393295 UYL393295 VIH393295 VSD393295 WBZ393295 WLV393295 WVR393295 J458831 JF458831 TB458831 ACX458831 AMT458831 AWP458831 BGL458831 BQH458831 CAD458831 CJZ458831 CTV458831 DDR458831 DNN458831 DXJ458831 EHF458831 ERB458831 FAX458831 FKT458831 FUP458831 GEL458831 GOH458831 GYD458831 HHZ458831 HRV458831 IBR458831 ILN458831 IVJ458831 JFF458831 JPB458831 JYX458831 KIT458831 KSP458831 LCL458831 LMH458831 LWD458831 MFZ458831 MPV458831 MZR458831 NJN458831 NTJ458831 ODF458831 ONB458831 OWX458831 PGT458831 PQP458831 QAL458831 QKH458831 QUD458831 RDZ458831 RNV458831 RXR458831 SHN458831 SRJ458831 TBF458831 TLB458831 TUX458831 UET458831 UOP458831 UYL458831 VIH458831 VSD458831 WBZ458831 WLV458831 WVR458831 J524367 JF524367 TB524367 ACX524367 AMT524367 AWP524367 BGL524367 BQH524367 CAD524367 CJZ524367 CTV524367 DDR524367 DNN524367 DXJ524367 EHF524367 ERB524367 FAX524367 FKT524367 FUP524367 GEL524367 GOH524367 GYD524367 HHZ524367 HRV524367 IBR524367 ILN524367 IVJ524367 JFF524367 JPB524367 JYX524367 KIT524367 KSP524367 LCL524367 LMH524367 LWD524367 MFZ524367 MPV524367 MZR524367 NJN524367 NTJ524367 ODF524367 ONB524367 OWX524367 PGT524367 PQP524367 QAL524367 QKH524367 QUD524367 RDZ524367 RNV524367 RXR524367 SHN524367 SRJ524367 TBF524367 TLB524367 TUX524367 UET524367 UOP524367 UYL524367 VIH524367 VSD524367 WBZ524367 WLV524367 WVR524367 J589903 JF589903 TB589903 ACX589903 AMT589903 AWP589903 BGL589903 BQH589903 CAD589903 CJZ589903 CTV589903 DDR589903 DNN589903 DXJ589903 EHF589903 ERB589903 FAX589903 FKT589903 FUP589903 GEL589903 GOH589903 GYD589903 HHZ589903 HRV589903 IBR589903 ILN589903 IVJ589903 JFF589903 JPB589903 JYX589903 KIT589903 KSP589903 LCL589903 LMH589903 LWD589903 MFZ589903 MPV589903 MZR589903 NJN589903 NTJ589903 ODF589903 ONB589903 OWX589903 PGT589903 PQP589903 QAL589903 QKH589903 QUD589903 RDZ589903 RNV589903 RXR589903 SHN589903 SRJ589903 TBF589903 TLB589903 TUX589903 UET589903 UOP589903 UYL589903 VIH589903 VSD589903 WBZ589903 WLV589903 WVR589903 J655439 JF655439 TB655439 ACX655439 AMT655439 AWP655439 BGL655439 BQH655439 CAD655439 CJZ655439 CTV655439 DDR655439 DNN655439 DXJ655439 EHF655439 ERB655439 FAX655439 FKT655439 FUP655439 GEL655439 GOH655439 GYD655439 HHZ655439 HRV655439 IBR655439 ILN655439 IVJ655439 JFF655439 JPB655439 JYX655439 KIT655439 KSP655439 LCL655439 LMH655439 LWD655439 MFZ655439 MPV655439 MZR655439 NJN655439 NTJ655439 ODF655439 ONB655439 OWX655439 PGT655439 PQP655439 QAL655439 QKH655439 QUD655439 RDZ655439 RNV655439 RXR655439 SHN655439 SRJ655439 TBF655439 TLB655439 TUX655439 UET655439 UOP655439 UYL655439 VIH655439 VSD655439 WBZ655439 WLV655439 WVR655439 J720975 JF720975 TB720975 ACX720975 AMT720975 AWP720975 BGL720975 BQH720975 CAD720975 CJZ720975 CTV720975 DDR720975 DNN720975 DXJ720975 EHF720975 ERB720975 FAX720975 FKT720975 FUP720975 GEL720975 GOH720975 GYD720975 HHZ720975 HRV720975 IBR720975 ILN720975 IVJ720975 JFF720975 JPB720975 JYX720975 KIT720975 KSP720975 LCL720975 LMH720975 LWD720975 MFZ720975 MPV720975 MZR720975 NJN720975 NTJ720975 ODF720975 ONB720975 OWX720975 PGT720975 PQP720975 QAL720975 QKH720975 QUD720975 RDZ720975 RNV720975 RXR720975 SHN720975 SRJ720975 TBF720975 TLB720975 TUX720975 UET720975 UOP720975 UYL720975 VIH720975 VSD720975 WBZ720975 WLV720975 WVR720975 J786511 JF786511 TB786511 ACX786511 AMT786511 AWP786511 BGL786511 BQH786511 CAD786511 CJZ786511 CTV786511 DDR786511 DNN786511 DXJ786511 EHF786511 ERB786511 FAX786511 FKT786511 FUP786511 GEL786511 GOH786511 GYD786511 HHZ786511 HRV786511 IBR786511 ILN786511 IVJ786511 JFF786511 JPB786511 JYX786511 KIT786511 KSP786511 LCL786511 LMH786511 LWD786511 MFZ786511 MPV786511 MZR786511 NJN786511 NTJ786511 ODF786511 ONB786511 OWX786511 PGT786511 PQP786511 QAL786511 QKH786511 QUD786511 RDZ786511 RNV786511 RXR786511 SHN786511 SRJ786511 TBF786511 TLB786511 TUX786511 UET786511 UOP786511 UYL786511 VIH786511 VSD786511 WBZ786511 WLV786511 WVR786511 J852047 JF852047 TB852047 ACX852047 AMT852047 AWP852047 BGL852047 BQH852047 CAD852047 CJZ852047 CTV852047 DDR852047 DNN852047 DXJ852047 EHF852047 ERB852047 FAX852047 FKT852047 FUP852047 GEL852047 GOH852047 GYD852047 HHZ852047 HRV852047 IBR852047 ILN852047 IVJ852047 JFF852047 JPB852047 JYX852047 KIT852047 KSP852047 LCL852047 LMH852047 LWD852047 MFZ852047 MPV852047 MZR852047 NJN852047 NTJ852047 ODF852047 ONB852047 OWX852047 PGT852047 PQP852047 QAL852047 QKH852047 QUD852047 RDZ852047 RNV852047 RXR852047 SHN852047 SRJ852047 TBF852047 TLB852047 TUX852047 UET852047 UOP852047 UYL852047 VIH852047 VSD852047 WBZ852047 WLV852047 WVR852047 J917583 JF917583 TB917583 ACX917583 AMT917583 AWP917583 BGL917583 BQH917583 CAD917583 CJZ917583 CTV917583 DDR917583 DNN917583 DXJ917583 EHF917583 ERB917583 FAX917583 FKT917583 FUP917583 GEL917583 GOH917583 GYD917583 HHZ917583 HRV917583 IBR917583 ILN917583 IVJ917583 JFF917583 JPB917583 JYX917583 KIT917583 KSP917583 LCL917583 LMH917583 LWD917583 MFZ917583 MPV917583 MZR917583 NJN917583 NTJ917583 ODF917583 ONB917583 OWX917583 PGT917583 PQP917583 QAL917583 QKH917583 QUD917583 RDZ917583 RNV917583 RXR917583 SHN917583 SRJ917583 TBF917583 TLB917583 TUX917583 UET917583 UOP917583 UYL917583 VIH917583 VSD917583 WBZ917583 WLV917583 WVR917583 J983119 JF983119 TB983119 ACX983119 AMT983119 AWP983119 BGL983119 BQH983119 CAD983119 CJZ983119 CTV983119 DDR983119 DNN983119 DXJ983119 EHF983119 ERB983119 FAX983119 FKT983119 FUP983119 GEL983119 GOH983119 GYD983119 HHZ983119 HRV983119 IBR983119 ILN983119 IVJ983119 JFF983119 JPB983119 JYX983119 KIT983119 KSP983119 LCL983119 LMH983119 LWD983119 MFZ983119 MPV983119 MZR983119 NJN983119 NTJ983119 ODF983119 ONB983119 OWX983119 PGT983119 PQP983119 QAL983119 QKH983119 QUD983119 RDZ983119 RNV983119 RXR983119 SHN983119 SRJ983119 TBF983119 TLB983119 TUX983119 UET983119 UOP983119 UYL983119 VIH983119 VSD983119 WBZ983119 WLV983119 WVR983119">
      <formula1>$O$76</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86:K65587 JG65586:JG65587 TC65586:TC65587 ACY65586:ACY65587 AMU65586:AMU65587 AWQ65586:AWQ65587 BGM65586:BGM65587 BQI65586:BQI65587 CAE65586:CAE65587 CKA65586:CKA65587 CTW65586:CTW65587 DDS65586:DDS65587 DNO65586:DNO65587 DXK65586:DXK65587 EHG65586:EHG65587 ERC65586:ERC65587 FAY65586:FAY65587 FKU65586:FKU65587 FUQ65586:FUQ65587 GEM65586:GEM65587 GOI65586:GOI65587 GYE65586:GYE65587 HIA65586:HIA65587 HRW65586:HRW65587 IBS65586:IBS65587 ILO65586:ILO65587 IVK65586:IVK65587 JFG65586:JFG65587 JPC65586:JPC65587 JYY65586:JYY65587 KIU65586:KIU65587 KSQ65586:KSQ65587 LCM65586:LCM65587 LMI65586:LMI65587 LWE65586:LWE65587 MGA65586:MGA65587 MPW65586:MPW65587 MZS65586:MZS65587 NJO65586:NJO65587 NTK65586:NTK65587 ODG65586:ODG65587 ONC65586:ONC65587 OWY65586:OWY65587 PGU65586:PGU65587 PQQ65586:PQQ65587 QAM65586:QAM65587 QKI65586:QKI65587 QUE65586:QUE65587 REA65586:REA65587 RNW65586:RNW65587 RXS65586:RXS65587 SHO65586:SHO65587 SRK65586:SRK65587 TBG65586:TBG65587 TLC65586:TLC65587 TUY65586:TUY65587 UEU65586:UEU65587 UOQ65586:UOQ65587 UYM65586:UYM65587 VII65586:VII65587 VSE65586:VSE65587 WCA65586:WCA65587 WLW65586:WLW65587 WVS65586:WVS65587 K131122:K131123 JG131122:JG131123 TC131122:TC131123 ACY131122:ACY131123 AMU131122:AMU131123 AWQ131122:AWQ131123 BGM131122:BGM131123 BQI131122:BQI131123 CAE131122:CAE131123 CKA131122:CKA131123 CTW131122:CTW131123 DDS131122:DDS131123 DNO131122:DNO131123 DXK131122:DXK131123 EHG131122:EHG131123 ERC131122:ERC131123 FAY131122:FAY131123 FKU131122:FKU131123 FUQ131122:FUQ131123 GEM131122:GEM131123 GOI131122:GOI131123 GYE131122:GYE131123 HIA131122:HIA131123 HRW131122:HRW131123 IBS131122:IBS131123 ILO131122:ILO131123 IVK131122:IVK131123 JFG131122:JFG131123 JPC131122:JPC131123 JYY131122:JYY131123 KIU131122:KIU131123 KSQ131122:KSQ131123 LCM131122:LCM131123 LMI131122:LMI131123 LWE131122:LWE131123 MGA131122:MGA131123 MPW131122:MPW131123 MZS131122:MZS131123 NJO131122:NJO131123 NTK131122:NTK131123 ODG131122:ODG131123 ONC131122:ONC131123 OWY131122:OWY131123 PGU131122:PGU131123 PQQ131122:PQQ131123 QAM131122:QAM131123 QKI131122:QKI131123 QUE131122:QUE131123 REA131122:REA131123 RNW131122:RNW131123 RXS131122:RXS131123 SHO131122:SHO131123 SRK131122:SRK131123 TBG131122:TBG131123 TLC131122:TLC131123 TUY131122:TUY131123 UEU131122:UEU131123 UOQ131122:UOQ131123 UYM131122:UYM131123 VII131122:VII131123 VSE131122:VSE131123 WCA131122:WCA131123 WLW131122:WLW131123 WVS131122:WVS131123 K196658:K196659 JG196658:JG196659 TC196658:TC196659 ACY196658:ACY196659 AMU196658:AMU196659 AWQ196658:AWQ196659 BGM196658:BGM196659 BQI196658:BQI196659 CAE196658:CAE196659 CKA196658:CKA196659 CTW196658:CTW196659 DDS196658:DDS196659 DNO196658:DNO196659 DXK196658:DXK196659 EHG196658:EHG196659 ERC196658:ERC196659 FAY196658:FAY196659 FKU196658:FKU196659 FUQ196658:FUQ196659 GEM196658:GEM196659 GOI196658:GOI196659 GYE196658:GYE196659 HIA196658:HIA196659 HRW196658:HRW196659 IBS196658:IBS196659 ILO196658:ILO196659 IVK196658:IVK196659 JFG196658:JFG196659 JPC196658:JPC196659 JYY196658:JYY196659 KIU196658:KIU196659 KSQ196658:KSQ196659 LCM196658:LCM196659 LMI196658:LMI196659 LWE196658:LWE196659 MGA196658:MGA196659 MPW196658:MPW196659 MZS196658:MZS196659 NJO196658:NJO196659 NTK196658:NTK196659 ODG196658:ODG196659 ONC196658:ONC196659 OWY196658:OWY196659 PGU196658:PGU196659 PQQ196658:PQQ196659 QAM196658:QAM196659 QKI196658:QKI196659 QUE196658:QUE196659 REA196658:REA196659 RNW196658:RNW196659 RXS196658:RXS196659 SHO196658:SHO196659 SRK196658:SRK196659 TBG196658:TBG196659 TLC196658:TLC196659 TUY196658:TUY196659 UEU196658:UEU196659 UOQ196658:UOQ196659 UYM196658:UYM196659 VII196658:VII196659 VSE196658:VSE196659 WCA196658:WCA196659 WLW196658:WLW196659 WVS196658:WVS196659 K262194:K262195 JG262194:JG262195 TC262194:TC262195 ACY262194:ACY262195 AMU262194:AMU262195 AWQ262194:AWQ262195 BGM262194:BGM262195 BQI262194:BQI262195 CAE262194:CAE262195 CKA262194:CKA262195 CTW262194:CTW262195 DDS262194:DDS262195 DNO262194:DNO262195 DXK262194:DXK262195 EHG262194:EHG262195 ERC262194:ERC262195 FAY262194:FAY262195 FKU262194:FKU262195 FUQ262194:FUQ262195 GEM262194:GEM262195 GOI262194:GOI262195 GYE262194:GYE262195 HIA262194:HIA262195 HRW262194:HRW262195 IBS262194:IBS262195 ILO262194:ILO262195 IVK262194:IVK262195 JFG262194:JFG262195 JPC262194:JPC262195 JYY262194:JYY262195 KIU262194:KIU262195 KSQ262194:KSQ262195 LCM262194:LCM262195 LMI262194:LMI262195 LWE262194:LWE262195 MGA262194:MGA262195 MPW262194:MPW262195 MZS262194:MZS262195 NJO262194:NJO262195 NTK262194:NTK262195 ODG262194:ODG262195 ONC262194:ONC262195 OWY262194:OWY262195 PGU262194:PGU262195 PQQ262194:PQQ262195 QAM262194:QAM262195 QKI262194:QKI262195 QUE262194:QUE262195 REA262194:REA262195 RNW262194:RNW262195 RXS262194:RXS262195 SHO262194:SHO262195 SRK262194:SRK262195 TBG262194:TBG262195 TLC262194:TLC262195 TUY262194:TUY262195 UEU262194:UEU262195 UOQ262194:UOQ262195 UYM262194:UYM262195 VII262194:VII262195 VSE262194:VSE262195 WCA262194:WCA262195 WLW262194:WLW262195 WVS262194:WVS262195 K327730:K327731 JG327730:JG327731 TC327730:TC327731 ACY327730:ACY327731 AMU327730:AMU327731 AWQ327730:AWQ327731 BGM327730:BGM327731 BQI327730:BQI327731 CAE327730:CAE327731 CKA327730:CKA327731 CTW327730:CTW327731 DDS327730:DDS327731 DNO327730:DNO327731 DXK327730:DXK327731 EHG327730:EHG327731 ERC327730:ERC327731 FAY327730:FAY327731 FKU327730:FKU327731 FUQ327730:FUQ327731 GEM327730:GEM327731 GOI327730:GOI327731 GYE327730:GYE327731 HIA327730:HIA327731 HRW327730:HRW327731 IBS327730:IBS327731 ILO327730:ILO327731 IVK327730:IVK327731 JFG327730:JFG327731 JPC327730:JPC327731 JYY327730:JYY327731 KIU327730:KIU327731 KSQ327730:KSQ327731 LCM327730:LCM327731 LMI327730:LMI327731 LWE327730:LWE327731 MGA327730:MGA327731 MPW327730:MPW327731 MZS327730:MZS327731 NJO327730:NJO327731 NTK327730:NTK327731 ODG327730:ODG327731 ONC327730:ONC327731 OWY327730:OWY327731 PGU327730:PGU327731 PQQ327730:PQQ327731 QAM327730:QAM327731 QKI327730:QKI327731 QUE327730:QUE327731 REA327730:REA327731 RNW327730:RNW327731 RXS327730:RXS327731 SHO327730:SHO327731 SRK327730:SRK327731 TBG327730:TBG327731 TLC327730:TLC327731 TUY327730:TUY327731 UEU327730:UEU327731 UOQ327730:UOQ327731 UYM327730:UYM327731 VII327730:VII327731 VSE327730:VSE327731 WCA327730:WCA327731 WLW327730:WLW327731 WVS327730:WVS327731 K393266:K393267 JG393266:JG393267 TC393266:TC393267 ACY393266:ACY393267 AMU393266:AMU393267 AWQ393266:AWQ393267 BGM393266:BGM393267 BQI393266:BQI393267 CAE393266:CAE393267 CKA393266:CKA393267 CTW393266:CTW393267 DDS393266:DDS393267 DNO393266:DNO393267 DXK393266:DXK393267 EHG393266:EHG393267 ERC393266:ERC393267 FAY393266:FAY393267 FKU393266:FKU393267 FUQ393266:FUQ393267 GEM393266:GEM393267 GOI393266:GOI393267 GYE393266:GYE393267 HIA393266:HIA393267 HRW393266:HRW393267 IBS393266:IBS393267 ILO393266:ILO393267 IVK393266:IVK393267 JFG393266:JFG393267 JPC393266:JPC393267 JYY393266:JYY393267 KIU393266:KIU393267 KSQ393266:KSQ393267 LCM393266:LCM393267 LMI393266:LMI393267 LWE393266:LWE393267 MGA393266:MGA393267 MPW393266:MPW393267 MZS393266:MZS393267 NJO393266:NJO393267 NTK393266:NTK393267 ODG393266:ODG393267 ONC393266:ONC393267 OWY393266:OWY393267 PGU393266:PGU393267 PQQ393266:PQQ393267 QAM393266:QAM393267 QKI393266:QKI393267 QUE393266:QUE393267 REA393266:REA393267 RNW393266:RNW393267 RXS393266:RXS393267 SHO393266:SHO393267 SRK393266:SRK393267 TBG393266:TBG393267 TLC393266:TLC393267 TUY393266:TUY393267 UEU393266:UEU393267 UOQ393266:UOQ393267 UYM393266:UYM393267 VII393266:VII393267 VSE393266:VSE393267 WCA393266:WCA393267 WLW393266:WLW393267 WVS393266:WVS393267 K458802:K458803 JG458802:JG458803 TC458802:TC458803 ACY458802:ACY458803 AMU458802:AMU458803 AWQ458802:AWQ458803 BGM458802:BGM458803 BQI458802:BQI458803 CAE458802:CAE458803 CKA458802:CKA458803 CTW458802:CTW458803 DDS458802:DDS458803 DNO458802:DNO458803 DXK458802:DXK458803 EHG458802:EHG458803 ERC458802:ERC458803 FAY458802:FAY458803 FKU458802:FKU458803 FUQ458802:FUQ458803 GEM458802:GEM458803 GOI458802:GOI458803 GYE458802:GYE458803 HIA458802:HIA458803 HRW458802:HRW458803 IBS458802:IBS458803 ILO458802:ILO458803 IVK458802:IVK458803 JFG458802:JFG458803 JPC458802:JPC458803 JYY458802:JYY458803 KIU458802:KIU458803 KSQ458802:KSQ458803 LCM458802:LCM458803 LMI458802:LMI458803 LWE458802:LWE458803 MGA458802:MGA458803 MPW458802:MPW458803 MZS458802:MZS458803 NJO458802:NJO458803 NTK458802:NTK458803 ODG458802:ODG458803 ONC458802:ONC458803 OWY458802:OWY458803 PGU458802:PGU458803 PQQ458802:PQQ458803 QAM458802:QAM458803 QKI458802:QKI458803 QUE458802:QUE458803 REA458802:REA458803 RNW458802:RNW458803 RXS458802:RXS458803 SHO458802:SHO458803 SRK458802:SRK458803 TBG458802:TBG458803 TLC458802:TLC458803 TUY458802:TUY458803 UEU458802:UEU458803 UOQ458802:UOQ458803 UYM458802:UYM458803 VII458802:VII458803 VSE458802:VSE458803 WCA458802:WCA458803 WLW458802:WLW458803 WVS458802:WVS458803 K524338:K524339 JG524338:JG524339 TC524338:TC524339 ACY524338:ACY524339 AMU524338:AMU524339 AWQ524338:AWQ524339 BGM524338:BGM524339 BQI524338:BQI524339 CAE524338:CAE524339 CKA524338:CKA524339 CTW524338:CTW524339 DDS524338:DDS524339 DNO524338:DNO524339 DXK524338:DXK524339 EHG524338:EHG524339 ERC524338:ERC524339 FAY524338:FAY524339 FKU524338:FKU524339 FUQ524338:FUQ524339 GEM524338:GEM524339 GOI524338:GOI524339 GYE524338:GYE524339 HIA524338:HIA524339 HRW524338:HRW524339 IBS524338:IBS524339 ILO524338:ILO524339 IVK524338:IVK524339 JFG524338:JFG524339 JPC524338:JPC524339 JYY524338:JYY524339 KIU524338:KIU524339 KSQ524338:KSQ524339 LCM524338:LCM524339 LMI524338:LMI524339 LWE524338:LWE524339 MGA524338:MGA524339 MPW524338:MPW524339 MZS524338:MZS524339 NJO524338:NJO524339 NTK524338:NTK524339 ODG524338:ODG524339 ONC524338:ONC524339 OWY524338:OWY524339 PGU524338:PGU524339 PQQ524338:PQQ524339 QAM524338:QAM524339 QKI524338:QKI524339 QUE524338:QUE524339 REA524338:REA524339 RNW524338:RNW524339 RXS524338:RXS524339 SHO524338:SHO524339 SRK524338:SRK524339 TBG524338:TBG524339 TLC524338:TLC524339 TUY524338:TUY524339 UEU524338:UEU524339 UOQ524338:UOQ524339 UYM524338:UYM524339 VII524338:VII524339 VSE524338:VSE524339 WCA524338:WCA524339 WLW524338:WLW524339 WVS524338:WVS524339 K589874:K589875 JG589874:JG589875 TC589874:TC589875 ACY589874:ACY589875 AMU589874:AMU589875 AWQ589874:AWQ589875 BGM589874:BGM589875 BQI589874:BQI589875 CAE589874:CAE589875 CKA589874:CKA589875 CTW589874:CTW589875 DDS589874:DDS589875 DNO589874:DNO589875 DXK589874:DXK589875 EHG589874:EHG589875 ERC589874:ERC589875 FAY589874:FAY589875 FKU589874:FKU589875 FUQ589874:FUQ589875 GEM589874:GEM589875 GOI589874:GOI589875 GYE589874:GYE589875 HIA589874:HIA589875 HRW589874:HRW589875 IBS589874:IBS589875 ILO589874:ILO589875 IVK589874:IVK589875 JFG589874:JFG589875 JPC589874:JPC589875 JYY589874:JYY589875 KIU589874:KIU589875 KSQ589874:KSQ589875 LCM589874:LCM589875 LMI589874:LMI589875 LWE589874:LWE589875 MGA589874:MGA589875 MPW589874:MPW589875 MZS589874:MZS589875 NJO589874:NJO589875 NTK589874:NTK589875 ODG589874:ODG589875 ONC589874:ONC589875 OWY589874:OWY589875 PGU589874:PGU589875 PQQ589874:PQQ589875 QAM589874:QAM589875 QKI589874:QKI589875 QUE589874:QUE589875 REA589874:REA589875 RNW589874:RNW589875 RXS589874:RXS589875 SHO589874:SHO589875 SRK589874:SRK589875 TBG589874:TBG589875 TLC589874:TLC589875 TUY589874:TUY589875 UEU589874:UEU589875 UOQ589874:UOQ589875 UYM589874:UYM589875 VII589874:VII589875 VSE589874:VSE589875 WCA589874:WCA589875 WLW589874:WLW589875 WVS589874:WVS589875 K655410:K655411 JG655410:JG655411 TC655410:TC655411 ACY655410:ACY655411 AMU655410:AMU655411 AWQ655410:AWQ655411 BGM655410:BGM655411 BQI655410:BQI655411 CAE655410:CAE655411 CKA655410:CKA655411 CTW655410:CTW655411 DDS655410:DDS655411 DNO655410:DNO655411 DXK655410:DXK655411 EHG655410:EHG655411 ERC655410:ERC655411 FAY655410:FAY655411 FKU655410:FKU655411 FUQ655410:FUQ655411 GEM655410:GEM655411 GOI655410:GOI655411 GYE655410:GYE655411 HIA655410:HIA655411 HRW655410:HRW655411 IBS655410:IBS655411 ILO655410:ILO655411 IVK655410:IVK655411 JFG655410:JFG655411 JPC655410:JPC655411 JYY655410:JYY655411 KIU655410:KIU655411 KSQ655410:KSQ655411 LCM655410:LCM655411 LMI655410:LMI655411 LWE655410:LWE655411 MGA655410:MGA655411 MPW655410:MPW655411 MZS655410:MZS655411 NJO655410:NJO655411 NTK655410:NTK655411 ODG655410:ODG655411 ONC655410:ONC655411 OWY655410:OWY655411 PGU655410:PGU655411 PQQ655410:PQQ655411 QAM655410:QAM655411 QKI655410:QKI655411 QUE655410:QUE655411 REA655410:REA655411 RNW655410:RNW655411 RXS655410:RXS655411 SHO655410:SHO655411 SRK655410:SRK655411 TBG655410:TBG655411 TLC655410:TLC655411 TUY655410:TUY655411 UEU655410:UEU655411 UOQ655410:UOQ655411 UYM655410:UYM655411 VII655410:VII655411 VSE655410:VSE655411 WCA655410:WCA655411 WLW655410:WLW655411 WVS655410:WVS655411 K720946:K720947 JG720946:JG720947 TC720946:TC720947 ACY720946:ACY720947 AMU720946:AMU720947 AWQ720946:AWQ720947 BGM720946:BGM720947 BQI720946:BQI720947 CAE720946:CAE720947 CKA720946:CKA720947 CTW720946:CTW720947 DDS720946:DDS720947 DNO720946:DNO720947 DXK720946:DXK720947 EHG720946:EHG720947 ERC720946:ERC720947 FAY720946:FAY720947 FKU720946:FKU720947 FUQ720946:FUQ720947 GEM720946:GEM720947 GOI720946:GOI720947 GYE720946:GYE720947 HIA720946:HIA720947 HRW720946:HRW720947 IBS720946:IBS720947 ILO720946:ILO720947 IVK720946:IVK720947 JFG720946:JFG720947 JPC720946:JPC720947 JYY720946:JYY720947 KIU720946:KIU720947 KSQ720946:KSQ720947 LCM720946:LCM720947 LMI720946:LMI720947 LWE720946:LWE720947 MGA720946:MGA720947 MPW720946:MPW720947 MZS720946:MZS720947 NJO720946:NJO720947 NTK720946:NTK720947 ODG720946:ODG720947 ONC720946:ONC720947 OWY720946:OWY720947 PGU720946:PGU720947 PQQ720946:PQQ720947 QAM720946:QAM720947 QKI720946:QKI720947 QUE720946:QUE720947 REA720946:REA720947 RNW720946:RNW720947 RXS720946:RXS720947 SHO720946:SHO720947 SRK720946:SRK720947 TBG720946:TBG720947 TLC720946:TLC720947 TUY720946:TUY720947 UEU720946:UEU720947 UOQ720946:UOQ720947 UYM720946:UYM720947 VII720946:VII720947 VSE720946:VSE720947 WCA720946:WCA720947 WLW720946:WLW720947 WVS720946:WVS720947 K786482:K786483 JG786482:JG786483 TC786482:TC786483 ACY786482:ACY786483 AMU786482:AMU786483 AWQ786482:AWQ786483 BGM786482:BGM786483 BQI786482:BQI786483 CAE786482:CAE786483 CKA786482:CKA786483 CTW786482:CTW786483 DDS786482:DDS786483 DNO786482:DNO786483 DXK786482:DXK786483 EHG786482:EHG786483 ERC786482:ERC786483 FAY786482:FAY786483 FKU786482:FKU786483 FUQ786482:FUQ786483 GEM786482:GEM786483 GOI786482:GOI786483 GYE786482:GYE786483 HIA786482:HIA786483 HRW786482:HRW786483 IBS786482:IBS786483 ILO786482:ILO786483 IVK786482:IVK786483 JFG786482:JFG786483 JPC786482:JPC786483 JYY786482:JYY786483 KIU786482:KIU786483 KSQ786482:KSQ786483 LCM786482:LCM786483 LMI786482:LMI786483 LWE786482:LWE786483 MGA786482:MGA786483 MPW786482:MPW786483 MZS786482:MZS786483 NJO786482:NJO786483 NTK786482:NTK786483 ODG786482:ODG786483 ONC786482:ONC786483 OWY786482:OWY786483 PGU786482:PGU786483 PQQ786482:PQQ786483 QAM786482:QAM786483 QKI786482:QKI786483 QUE786482:QUE786483 REA786482:REA786483 RNW786482:RNW786483 RXS786482:RXS786483 SHO786482:SHO786483 SRK786482:SRK786483 TBG786482:TBG786483 TLC786482:TLC786483 TUY786482:TUY786483 UEU786482:UEU786483 UOQ786482:UOQ786483 UYM786482:UYM786483 VII786482:VII786483 VSE786482:VSE786483 WCA786482:WCA786483 WLW786482:WLW786483 WVS786482:WVS786483 K852018:K852019 JG852018:JG852019 TC852018:TC852019 ACY852018:ACY852019 AMU852018:AMU852019 AWQ852018:AWQ852019 BGM852018:BGM852019 BQI852018:BQI852019 CAE852018:CAE852019 CKA852018:CKA852019 CTW852018:CTW852019 DDS852018:DDS852019 DNO852018:DNO852019 DXK852018:DXK852019 EHG852018:EHG852019 ERC852018:ERC852019 FAY852018:FAY852019 FKU852018:FKU852019 FUQ852018:FUQ852019 GEM852018:GEM852019 GOI852018:GOI852019 GYE852018:GYE852019 HIA852018:HIA852019 HRW852018:HRW852019 IBS852018:IBS852019 ILO852018:ILO852019 IVK852018:IVK852019 JFG852018:JFG852019 JPC852018:JPC852019 JYY852018:JYY852019 KIU852018:KIU852019 KSQ852018:KSQ852019 LCM852018:LCM852019 LMI852018:LMI852019 LWE852018:LWE852019 MGA852018:MGA852019 MPW852018:MPW852019 MZS852018:MZS852019 NJO852018:NJO852019 NTK852018:NTK852019 ODG852018:ODG852019 ONC852018:ONC852019 OWY852018:OWY852019 PGU852018:PGU852019 PQQ852018:PQQ852019 QAM852018:QAM852019 QKI852018:QKI852019 QUE852018:QUE852019 REA852018:REA852019 RNW852018:RNW852019 RXS852018:RXS852019 SHO852018:SHO852019 SRK852018:SRK852019 TBG852018:TBG852019 TLC852018:TLC852019 TUY852018:TUY852019 UEU852018:UEU852019 UOQ852018:UOQ852019 UYM852018:UYM852019 VII852018:VII852019 VSE852018:VSE852019 WCA852018:WCA852019 WLW852018:WLW852019 WVS852018:WVS852019 K917554:K917555 JG917554:JG917555 TC917554:TC917555 ACY917554:ACY917555 AMU917554:AMU917555 AWQ917554:AWQ917555 BGM917554:BGM917555 BQI917554:BQI917555 CAE917554:CAE917555 CKA917554:CKA917555 CTW917554:CTW917555 DDS917554:DDS917555 DNO917554:DNO917555 DXK917554:DXK917555 EHG917554:EHG917555 ERC917554:ERC917555 FAY917554:FAY917555 FKU917554:FKU917555 FUQ917554:FUQ917555 GEM917554:GEM917555 GOI917554:GOI917555 GYE917554:GYE917555 HIA917554:HIA917555 HRW917554:HRW917555 IBS917554:IBS917555 ILO917554:ILO917555 IVK917554:IVK917555 JFG917554:JFG917555 JPC917554:JPC917555 JYY917554:JYY917555 KIU917554:KIU917555 KSQ917554:KSQ917555 LCM917554:LCM917555 LMI917554:LMI917555 LWE917554:LWE917555 MGA917554:MGA917555 MPW917554:MPW917555 MZS917554:MZS917555 NJO917554:NJO917555 NTK917554:NTK917555 ODG917554:ODG917555 ONC917554:ONC917555 OWY917554:OWY917555 PGU917554:PGU917555 PQQ917554:PQQ917555 QAM917554:QAM917555 QKI917554:QKI917555 QUE917554:QUE917555 REA917554:REA917555 RNW917554:RNW917555 RXS917554:RXS917555 SHO917554:SHO917555 SRK917554:SRK917555 TBG917554:TBG917555 TLC917554:TLC917555 TUY917554:TUY917555 UEU917554:UEU917555 UOQ917554:UOQ917555 UYM917554:UYM917555 VII917554:VII917555 VSE917554:VSE917555 WCA917554:WCA917555 WLW917554:WLW917555 WVS917554:WVS917555 K983090:K983091 JG983090:JG983091 TC983090:TC983091 ACY983090:ACY983091 AMU983090:AMU983091 AWQ983090:AWQ983091 BGM983090:BGM983091 BQI983090:BQI983091 CAE983090:CAE983091 CKA983090:CKA983091 CTW983090:CTW983091 DDS983090:DDS983091 DNO983090:DNO983091 DXK983090:DXK983091 EHG983090:EHG983091 ERC983090:ERC983091 FAY983090:FAY983091 FKU983090:FKU983091 FUQ983090:FUQ983091 GEM983090:GEM983091 GOI983090:GOI983091 GYE983090:GYE983091 HIA983090:HIA983091 HRW983090:HRW983091 IBS983090:IBS983091 ILO983090:ILO983091 IVK983090:IVK983091 JFG983090:JFG983091 JPC983090:JPC983091 JYY983090:JYY983091 KIU983090:KIU983091 KSQ983090:KSQ983091 LCM983090:LCM983091 LMI983090:LMI983091 LWE983090:LWE983091 MGA983090:MGA983091 MPW983090:MPW983091 MZS983090:MZS983091 NJO983090:NJO983091 NTK983090:NTK983091 ODG983090:ODG983091 ONC983090:ONC983091 OWY983090:OWY983091 PGU983090:PGU983091 PQQ983090:PQQ983091 QAM983090:QAM983091 QKI983090:QKI983091 QUE983090:QUE983091 REA983090:REA983091 RNW983090:RNW983091 RXS983090:RXS983091 SHO983090:SHO983091 SRK983090:SRK983091 TBG983090:TBG983091 TLC983090:TLC983091 TUY983090:TUY983091 UEU983090:UEU983091 UOQ983090:UOQ983091 UYM983090:UYM983091 VII983090:VII983091 VSE983090:VSE983091 WCA983090:WCA983091 WLW983090:WLW983091 WVS983090:WVS983091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91:K65600 JG65591:JG65600 TC65591:TC65600 ACY65591:ACY65600 AMU65591:AMU65600 AWQ65591:AWQ65600 BGM65591:BGM65600 BQI65591:BQI65600 CAE65591:CAE65600 CKA65591:CKA65600 CTW65591:CTW65600 DDS65591:DDS65600 DNO65591:DNO65600 DXK65591:DXK65600 EHG65591:EHG65600 ERC65591:ERC65600 FAY65591:FAY65600 FKU65591:FKU65600 FUQ65591:FUQ65600 GEM65591:GEM65600 GOI65591:GOI65600 GYE65591:GYE65600 HIA65591:HIA65600 HRW65591:HRW65600 IBS65591:IBS65600 ILO65591:ILO65600 IVK65591:IVK65600 JFG65591:JFG65600 JPC65591:JPC65600 JYY65591:JYY65600 KIU65591:KIU65600 KSQ65591:KSQ65600 LCM65591:LCM65600 LMI65591:LMI65600 LWE65591:LWE65600 MGA65591:MGA65600 MPW65591:MPW65600 MZS65591:MZS65600 NJO65591:NJO65600 NTK65591:NTK65600 ODG65591:ODG65600 ONC65591:ONC65600 OWY65591:OWY65600 PGU65591:PGU65600 PQQ65591:PQQ65600 QAM65591:QAM65600 QKI65591:QKI65600 QUE65591:QUE65600 REA65591:REA65600 RNW65591:RNW65600 RXS65591:RXS65600 SHO65591:SHO65600 SRK65591:SRK65600 TBG65591:TBG65600 TLC65591:TLC65600 TUY65591:TUY65600 UEU65591:UEU65600 UOQ65591:UOQ65600 UYM65591:UYM65600 VII65591:VII65600 VSE65591:VSE65600 WCA65591:WCA65600 WLW65591:WLW65600 WVS65591:WVS65600 K131127:K131136 JG131127:JG131136 TC131127:TC131136 ACY131127:ACY131136 AMU131127:AMU131136 AWQ131127:AWQ131136 BGM131127:BGM131136 BQI131127:BQI131136 CAE131127:CAE131136 CKA131127:CKA131136 CTW131127:CTW131136 DDS131127:DDS131136 DNO131127:DNO131136 DXK131127:DXK131136 EHG131127:EHG131136 ERC131127:ERC131136 FAY131127:FAY131136 FKU131127:FKU131136 FUQ131127:FUQ131136 GEM131127:GEM131136 GOI131127:GOI131136 GYE131127:GYE131136 HIA131127:HIA131136 HRW131127:HRW131136 IBS131127:IBS131136 ILO131127:ILO131136 IVK131127:IVK131136 JFG131127:JFG131136 JPC131127:JPC131136 JYY131127:JYY131136 KIU131127:KIU131136 KSQ131127:KSQ131136 LCM131127:LCM131136 LMI131127:LMI131136 LWE131127:LWE131136 MGA131127:MGA131136 MPW131127:MPW131136 MZS131127:MZS131136 NJO131127:NJO131136 NTK131127:NTK131136 ODG131127:ODG131136 ONC131127:ONC131136 OWY131127:OWY131136 PGU131127:PGU131136 PQQ131127:PQQ131136 QAM131127:QAM131136 QKI131127:QKI131136 QUE131127:QUE131136 REA131127:REA131136 RNW131127:RNW131136 RXS131127:RXS131136 SHO131127:SHO131136 SRK131127:SRK131136 TBG131127:TBG131136 TLC131127:TLC131136 TUY131127:TUY131136 UEU131127:UEU131136 UOQ131127:UOQ131136 UYM131127:UYM131136 VII131127:VII131136 VSE131127:VSE131136 WCA131127:WCA131136 WLW131127:WLW131136 WVS131127:WVS131136 K196663:K196672 JG196663:JG196672 TC196663:TC196672 ACY196663:ACY196672 AMU196663:AMU196672 AWQ196663:AWQ196672 BGM196663:BGM196672 BQI196663:BQI196672 CAE196663:CAE196672 CKA196663:CKA196672 CTW196663:CTW196672 DDS196663:DDS196672 DNO196663:DNO196672 DXK196663:DXK196672 EHG196663:EHG196672 ERC196663:ERC196672 FAY196663:FAY196672 FKU196663:FKU196672 FUQ196663:FUQ196672 GEM196663:GEM196672 GOI196663:GOI196672 GYE196663:GYE196672 HIA196663:HIA196672 HRW196663:HRW196672 IBS196663:IBS196672 ILO196663:ILO196672 IVK196663:IVK196672 JFG196663:JFG196672 JPC196663:JPC196672 JYY196663:JYY196672 KIU196663:KIU196672 KSQ196663:KSQ196672 LCM196663:LCM196672 LMI196663:LMI196672 LWE196663:LWE196672 MGA196663:MGA196672 MPW196663:MPW196672 MZS196663:MZS196672 NJO196663:NJO196672 NTK196663:NTK196672 ODG196663:ODG196672 ONC196663:ONC196672 OWY196663:OWY196672 PGU196663:PGU196672 PQQ196663:PQQ196672 QAM196663:QAM196672 QKI196663:QKI196672 QUE196663:QUE196672 REA196663:REA196672 RNW196663:RNW196672 RXS196663:RXS196672 SHO196663:SHO196672 SRK196663:SRK196672 TBG196663:TBG196672 TLC196663:TLC196672 TUY196663:TUY196672 UEU196663:UEU196672 UOQ196663:UOQ196672 UYM196663:UYM196672 VII196663:VII196672 VSE196663:VSE196672 WCA196663:WCA196672 WLW196663:WLW196672 WVS196663:WVS196672 K262199:K262208 JG262199:JG262208 TC262199:TC262208 ACY262199:ACY262208 AMU262199:AMU262208 AWQ262199:AWQ262208 BGM262199:BGM262208 BQI262199:BQI262208 CAE262199:CAE262208 CKA262199:CKA262208 CTW262199:CTW262208 DDS262199:DDS262208 DNO262199:DNO262208 DXK262199:DXK262208 EHG262199:EHG262208 ERC262199:ERC262208 FAY262199:FAY262208 FKU262199:FKU262208 FUQ262199:FUQ262208 GEM262199:GEM262208 GOI262199:GOI262208 GYE262199:GYE262208 HIA262199:HIA262208 HRW262199:HRW262208 IBS262199:IBS262208 ILO262199:ILO262208 IVK262199:IVK262208 JFG262199:JFG262208 JPC262199:JPC262208 JYY262199:JYY262208 KIU262199:KIU262208 KSQ262199:KSQ262208 LCM262199:LCM262208 LMI262199:LMI262208 LWE262199:LWE262208 MGA262199:MGA262208 MPW262199:MPW262208 MZS262199:MZS262208 NJO262199:NJO262208 NTK262199:NTK262208 ODG262199:ODG262208 ONC262199:ONC262208 OWY262199:OWY262208 PGU262199:PGU262208 PQQ262199:PQQ262208 QAM262199:QAM262208 QKI262199:QKI262208 QUE262199:QUE262208 REA262199:REA262208 RNW262199:RNW262208 RXS262199:RXS262208 SHO262199:SHO262208 SRK262199:SRK262208 TBG262199:TBG262208 TLC262199:TLC262208 TUY262199:TUY262208 UEU262199:UEU262208 UOQ262199:UOQ262208 UYM262199:UYM262208 VII262199:VII262208 VSE262199:VSE262208 WCA262199:WCA262208 WLW262199:WLW262208 WVS262199:WVS262208 K327735:K327744 JG327735:JG327744 TC327735:TC327744 ACY327735:ACY327744 AMU327735:AMU327744 AWQ327735:AWQ327744 BGM327735:BGM327744 BQI327735:BQI327744 CAE327735:CAE327744 CKA327735:CKA327744 CTW327735:CTW327744 DDS327735:DDS327744 DNO327735:DNO327744 DXK327735:DXK327744 EHG327735:EHG327744 ERC327735:ERC327744 FAY327735:FAY327744 FKU327735:FKU327744 FUQ327735:FUQ327744 GEM327735:GEM327744 GOI327735:GOI327744 GYE327735:GYE327744 HIA327735:HIA327744 HRW327735:HRW327744 IBS327735:IBS327744 ILO327735:ILO327744 IVK327735:IVK327744 JFG327735:JFG327744 JPC327735:JPC327744 JYY327735:JYY327744 KIU327735:KIU327744 KSQ327735:KSQ327744 LCM327735:LCM327744 LMI327735:LMI327744 LWE327735:LWE327744 MGA327735:MGA327744 MPW327735:MPW327744 MZS327735:MZS327744 NJO327735:NJO327744 NTK327735:NTK327744 ODG327735:ODG327744 ONC327735:ONC327744 OWY327735:OWY327744 PGU327735:PGU327744 PQQ327735:PQQ327744 QAM327735:QAM327744 QKI327735:QKI327744 QUE327735:QUE327744 REA327735:REA327744 RNW327735:RNW327744 RXS327735:RXS327744 SHO327735:SHO327744 SRK327735:SRK327744 TBG327735:TBG327744 TLC327735:TLC327744 TUY327735:TUY327744 UEU327735:UEU327744 UOQ327735:UOQ327744 UYM327735:UYM327744 VII327735:VII327744 VSE327735:VSE327744 WCA327735:WCA327744 WLW327735:WLW327744 WVS327735:WVS327744 K393271:K393280 JG393271:JG393280 TC393271:TC393280 ACY393271:ACY393280 AMU393271:AMU393280 AWQ393271:AWQ393280 BGM393271:BGM393280 BQI393271:BQI393280 CAE393271:CAE393280 CKA393271:CKA393280 CTW393271:CTW393280 DDS393271:DDS393280 DNO393271:DNO393280 DXK393271:DXK393280 EHG393271:EHG393280 ERC393271:ERC393280 FAY393271:FAY393280 FKU393271:FKU393280 FUQ393271:FUQ393280 GEM393271:GEM393280 GOI393271:GOI393280 GYE393271:GYE393280 HIA393271:HIA393280 HRW393271:HRW393280 IBS393271:IBS393280 ILO393271:ILO393280 IVK393271:IVK393280 JFG393271:JFG393280 JPC393271:JPC393280 JYY393271:JYY393280 KIU393271:KIU393280 KSQ393271:KSQ393280 LCM393271:LCM393280 LMI393271:LMI393280 LWE393271:LWE393280 MGA393271:MGA393280 MPW393271:MPW393280 MZS393271:MZS393280 NJO393271:NJO393280 NTK393271:NTK393280 ODG393271:ODG393280 ONC393271:ONC393280 OWY393271:OWY393280 PGU393271:PGU393280 PQQ393271:PQQ393280 QAM393271:QAM393280 QKI393271:QKI393280 QUE393271:QUE393280 REA393271:REA393280 RNW393271:RNW393280 RXS393271:RXS393280 SHO393271:SHO393280 SRK393271:SRK393280 TBG393271:TBG393280 TLC393271:TLC393280 TUY393271:TUY393280 UEU393271:UEU393280 UOQ393271:UOQ393280 UYM393271:UYM393280 VII393271:VII393280 VSE393271:VSE393280 WCA393271:WCA393280 WLW393271:WLW393280 WVS393271:WVS393280 K458807:K458816 JG458807:JG458816 TC458807:TC458816 ACY458807:ACY458816 AMU458807:AMU458816 AWQ458807:AWQ458816 BGM458807:BGM458816 BQI458807:BQI458816 CAE458807:CAE458816 CKA458807:CKA458816 CTW458807:CTW458816 DDS458807:DDS458816 DNO458807:DNO458816 DXK458807:DXK458816 EHG458807:EHG458816 ERC458807:ERC458816 FAY458807:FAY458816 FKU458807:FKU458816 FUQ458807:FUQ458816 GEM458807:GEM458816 GOI458807:GOI458816 GYE458807:GYE458816 HIA458807:HIA458816 HRW458807:HRW458816 IBS458807:IBS458816 ILO458807:ILO458816 IVK458807:IVK458816 JFG458807:JFG458816 JPC458807:JPC458816 JYY458807:JYY458816 KIU458807:KIU458816 KSQ458807:KSQ458816 LCM458807:LCM458816 LMI458807:LMI458816 LWE458807:LWE458816 MGA458807:MGA458816 MPW458807:MPW458816 MZS458807:MZS458816 NJO458807:NJO458816 NTK458807:NTK458816 ODG458807:ODG458816 ONC458807:ONC458816 OWY458807:OWY458816 PGU458807:PGU458816 PQQ458807:PQQ458816 QAM458807:QAM458816 QKI458807:QKI458816 QUE458807:QUE458816 REA458807:REA458816 RNW458807:RNW458816 RXS458807:RXS458816 SHO458807:SHO458816 SRK458807:SRK458816 TBG458807:TBG458816 TLC458807:TLC458816 TUY458807:TUY458816 UEU458807:UEU458816 UOQ458807:UOQ458816 UYM458807:UYM458816 VII458807:VII458816 VSE458807:VSE458816 WCA458807:WCA458816 WLW458807:WLW458816 WVS458807:WVS458816 K524343:K524352 JG524343:JG524352 TC524343:TC524352 ACY524343:ACY524352 AMU524343:AMU524352 AWQ524343:AWQ524352 BGM524343:BGM524352 BQI524343:BQI524352 CAE524343:CAE524352 CKA524343:CKA524352 CTW524343:CTW524352 DDS524343:DDS524352 DNO524343:DNO524352 DXK524343:DXK524352 EHG524343:EHG524352 ERC524343:ERC524352 FAY524343:FAY524352 FKU524343:FKU524352 FUQ524343:FUQ524352 GEM524343:GEM524352 GOI524343:GOI524352 GYE524343:GYE524352 HIA524343:HIA524352 HRW524343:HRW524352 IBS524343:IBS524352 ILO524343:ILO524352 IVK524343:IVK524352 JFG524343:JFG524352 JPC524343:JPC524352 JYY524343:JYY524352 KIU524343:KIU524352 KSQ524343:KSQ524352 LCM524343:LCM524352 LMI524343:LMI524352 LWE524343:LWE524352 MGA524343:MGA524352 MPW524343:MPW524352 MZS524343:MZS524352 NJO524343:NJO524352 NTK524343:NTK524352 ODG524343:ODG524352 ONC524343:ONC524352 OWY524343:OWY524352 PGU524343:PGU524352 PQQ524343:PQQ524352 QAM524343:QAM524352 QKI524343:QKI524352 QUE524343:QUE524352 REA524343:REA524352 RNW524343:RNW524352 RXS524343:RXS524352 SHO524343:SHO524352 SRK524343:SRK524352 TBG524343:TBG524352 TLC524343:TLC524352 TUY524343:TUY524352 UEU524343:UEU524352 UOQ524343:UOQ524352 UYM524343:UYM524352 VII524343:VII524352 VSE524343:VSE524352 WCA524343:WCA524352 WLW524343:WLW524352 WVS524343:WVS524352 K589879:K589888 JG589879:JG589888 TC589879:TC589888 ACY589879:ACY589888 AMU589879:AMU589888 AWQ589879:AWQ589888 BGM589879:BGM589888 BQI589879:BQI589888 CAE589879:CAE589888 CKA589879:CKA589888 CTW589879:CTW589888 DDS589879:DDS589888 DNO589879:DNO589888 DXK589879:DXK589888 EHG589879:EHG589888 ERC589879:ERC589888 FAY589879:FAY589888 FKU589879:FKU589888 FUQ589879:FUQ589888 GEM589879:GEM589888 GOI589879:GOI589888 GYE589879:GYE589888 HIA589879:HIA589888 HRW589879:HRW589888 IBS589879:IBS589888 ILO589879:ILO589888 IVK589879:IVK589888 JFG589879:JFG589888 JPC589879:JPC589888 JYY589879:JYY589888 KIU589879:KIU589888 KSQ589879:KSQ589888 LCM589879:LCM589888 LMI589879:LMI589888 LWE589879:LWE589888 MGA589879:MGA589888 MPW589879:MPW589888 MZS589879:MZS589888 NJO589879:NJO589888 NTK589879:NTK589888 ODG589879:ODG589888 ONC589879:ONC589888 OWY589879:OWY589888 PGU589879:PGU589888 PQQ589879:PQQ589888 QAM589879:QAM589888 QKI589879:QKI589888 QUE589879:QUE589888 REA589879:REA589888 RNW589879:RNW589888 RXS589879:RXS589888 SHO589879:SHO589888 SRK589879:SRK589888 TBG589879:TBG589888 TLC589879:TLC589888 TUY589879:TUY589888 UEU589879:UEU589888 UOQ589879:UOQ589888 UYM589879:UYM589888 VII589879:VII589888 VSE589879:VSE589888 WCA589879:WCA589888 WLW589879:WLW589888 WVS589879:WVS589888 K655415:K655424 JG655415:JG655424 TC655415:TC655424 ACY655415:ACY655424 AMU655415:AMU655424 AWQ655415:AWQ655424 BGM655415:BGM655424 BQI655415:BQI655424 CAE655415:CAE655424 CKA655415:CKA655424 CTW655415:CTW655424 DDS655415:DDS655424 DNO655415:DNO655424 DXK655415:DXK655424 EHG655415:EHG655424 ERC655415:ERC655424 FAY655415:FAY655424 FKU655415:FKU655424 FUQ655415:FUQ655424 GEM655415:GEM655424 GOI655415:GOI655424 GYE655415:GYE655424 HIA655415:HIA655424 HRW655415:HRW655424 IBS655415:IBS655424 ILO655415:ILO655424 IVK655415:IVK655424 JFG655415:JFG655424 JPC655415:JPC655424 JYY655415:JYY655424 KIU655415:KIU655424 KSQ655415:KSQ655424 LCM655415:LCM655424 LMI655415:LMI655424 LWE655415:LWE655424 MGA655415:MGA655424 MPW655415:MPW655424 MZS655415:MZS655424 NJO655415:NJO655424 NTK655415:NTK655424 ODG655415:ODG655424 ONC655415:ONC655424 OWY655415:OWY655424 PGU655415:PGU655424 PQQ655415:PQQ655424 QAM655415:QAM655424 QKI655415:QKI655424 QUE655415:QUE655424 REA655415:REA655424 RNW655415:RNW655424 RXS655415:RXS655424 SHO655415:SHO655424 SRK655415:SRK655424 TBG655415:TBG655424 TLC655415:TLC655424 TUY655415:TUY655424 UEU655415:UEU655424 UOQ655415:UOQ655424 UYM655415:UYM655424 VII655415:VII655424 VSE655415:VSE655424 WCA655415:WCA655424 WLW655415:WLW655424 WVS655415:WVS655424 K720951:K720960 JG720951:JG720960 TC720951:TC720960 ACY720951:ACY720960 AMU720951:AMU720960 AWQ720951:AWQ720960 BGM720951:BGM720960 BQI720951:BQI720960 CAE720951:CAE720960 CKA720951:CKA720960 CTW720951:CTW720960 DDS720951:DDS720960 DNO720951:DNO720960 DXK720951:DXK720960 EHG720951:EHG720960 ERC720951:ERC720960 FAY720951:FAY720960 FKU720951:FKU720960 FUQ720951:FUQ720960 GEM720951:GEM720960 GOI720951:GOI720960 GYE720951:GYE720960 HIA720951:HIA720960 HRW720951:HRW720960 IBS720951:IBS720960 ILO720951:ILO720960 IVK720951:IVK720960 JFG720951:JFG720960 JPC720951:JPC720960 JYY720951:JYY720960 KIU720951:KIU720960 KSQ720951:KSQ720960 LCM720951:LCM720960 LMI720951:LMI720960 LWE720951:LWE720960 MGA720951:MGA720960 MPW720951:MPW720960 MZS720951:MZS720960 NJO720951:NJO720960 NTK720951:NTK720960 ODG720951:ODG720960 ONC720951:ONC720960 OWY720951:OWY720960 PGU720951:PGU720960 PQQ720951:PQQ720960 QAM720951:QAM720960 QKI720951:QKI720960 QUE720951:QUE720960 REA720951:REA720960 RNW720951:RNW720960 RXS720951:RXS720960 SHO720951:SHO720960 SRK720951:SRK720960 TBG720951:TBG720960 TLC720951:TLC720960 TUY720951:TUY720960 UEU720951:UEU720960 UOQ720951:UOQ720960 UYM720951:UYM720960 VII720951:VII720960 VSE720951:VSE720960 WCA720951:WCA720960 WLW720951:WLW720960 WVS720951:WVS720960 K786487:K786496 JG786487:JG786496 TC786487:TC786496 ACY786487:ACY786496 AMU786487:AMU786496 AWQ786487:AWQ786496 BGM786487:BGM786496 BQI786487:BQI786496 CAE786487:CAE786496 CKA786487:CKA786496 CTW786487:CTW786496 DDS786487:DDS786496 DNO786487:DNO786496 DXK786487:DXK786496 EHG786487:EHG786496 ERC786487:ERC786496 FAY786487:FAY786496 FKU786487:FKU786496 FUQ786487:FUQ786496 GEM786487:GEM786496 GOI786487:GOI786496 GYE786487:GYE786496 HIA786487:HIA786496 HRW786487:HRW786496 IBS786487:IBS786496 ILO786487:ILO786496 IVK786487:IVK786496 JFG786487:JFG786496 JPC786487:JPC786496 JYY786487:JYY786496 KIU786487:KIU786496 KSQ786487:KSQ786496 LCM786487:LCM786496 LMI786487:LMI786496 LWE786487:LWE786496 MGA786487:MGA786496 MPW786487:MPW786496 MZS786487:MZS786496 NJO786487:NJO786496 NTK786487:NTK786496 ODG786487:ODG786496 ONC786487:ONC786496 OWY786487:OWY786496 PGU786487:PGU786496 PQQ786487:PQQ786496 QAM786487:QAM786496 QKI786487:QKI786496 QUE786487:QUE786496 REA786487:REA786496 RNW786487:RNW786496 RXS786487:RXS786496 SHO786487:SHO786496 SRK786487:SRK786496 TBG786487:TBG786496 TLC786487:TLC786496 TUY786487:TUY786496 UEU786487:UEU786496 UOQ786487:UOQ786496 UYM786487:UYM786496 VII786487:VII786496 VSE786487:VSE786496 WCA786487:WCA786496 WLW786487:WLW786496 WVS786487:WVS786496 K852023:K852032 JG852023:JG852032 TC852023:TC852032 ACY852023:ACY852032 AMU852023:AMU852032 AWQ852023:AWQ852032 BGM852023:BGM852032 BQI852023:BQI852032 CAE852023:CAE852032 CKA852023:CKA852032 CTW852023:CTW852032 DDS852023:DDS852032 DNO852023:DNO852032 DXK852023:DXK852032 EHG852023:EHG852032 ERC852023:ERC852032 FAY852023:FAY852032 FKU852023:FKU852032 FUQ852023:FUQ852032 GEM852023:GEM852032 GOI852023:GOI852032 GYE852023:GYE852032 HIA852023:HIA852032 HRW852023:HRW852032 IBS852023:IBS852032 ILO852023:ILO852032 IVK852023:IVK852032 JFG852023:JFG852032 JPC852023:JPC852032 JYY852023:JYY852032 KIU852023:KIU852032 KSQ852023:KSQ852032 LCM852023:LCM852032 LMI852023:LMI852032 LWE852023:LWE852032 MGA852023:MGA852032 MPW852023:MPW852032 MZS852023:MZS852032 NJO852023:NJO852032 NTK852023:NTK852032 ODG852023:ODG852032 ONC852023:ONC852032 OWY852023:OWY852032 PGU852023:PGU852032 PQQ852023:PQQ852032 QAM852023:QAM852032 QKI852023:QKI852032 QUE852023:QUE852032 REA852023:REA852032 RNW852023:RNW852032 RXS852023:RXS852032 SHO852023:SHO852032 SRK852023:SRK852032 TBG852023:TBG852032 TLC852023:TLC852032 TUY852023:TUY852032 UEU852023:UEU852032 UOQ852023:UOQ852032 UYM852023:UYM852032 VII852023:VII852032 VSE852023:VSE852032 WCA852023:WCA852032 WLW852023:WLW852032 WVS852023:WVS852032 K917559:K917568 JG917559:JG917568 TC917559:TC917568 ACY917559:ACY917568 AMU917559:AMU917568 AWQ917559:AWQ917568 BGM917559:BGM917568 BQI917559:BQI917568 CAE917559:CAE917568 CKA917559:CKA917568 CTW917559:CTW917568 DDS917559:DDS917568 DNO917559:DNO917568 DXK917559:DXK917568 EHG917559:EHG917568 ERC917559:ERC917568 FAY917559:FAY917568 FKU917559:FKU917568 FUQ917559:FUQ917568 GEM917559:GEM917568 GOI917559:GOI917568 GYE917559:GYE917568 HIA917559:HIA917568 HRW917559:HRW917568 IBS917559:IBS917568 ILO917559:ILO917568 IVK917559:IVK917568 JFG917559:JFG917568 JPC917559:JPC917568 JYY917559:JYY917568 KIU917559:KIU917568 KSQ917559:KSQ917568 LCM917559:LCM917568 LMI917559:LMI917568 LWE917559:LWE917568 MGA917559:MGA917568 MPW917559:MPW917568 MZS917559:MZS917568 NJO917559:NJO917568 NTK917559:NTK917568 ODG917559:ODG917568 ONC917559:ONC917568 OWY917559:OWY917568 PGU917559:PGU917568 PQQ917559:PQQ917568 QAM917559:QAM917568 QKI917559:QKI917568 QUE917559:QUE917568 REA917559:REA917568 RNW917559:RNW917568 RXS917559:RXS917568 SHO917559:SHO917568 SRK917559:SRK917568 TBG917559:TBG917568 TLC917559:TLC917568 TUY917559:TUY917568 UEU917559:UEU917568 UOQ917559:UOQ917568 UYM917559:UYM917568 VII917559:VII917568 VSE917559:VSE917568 WCA917559:WCA917568 WLW917559:WLW917568 WVS917559:WVS917568 K983095:K983104 JG983095:JG983104 TC983095:TC983104 ACY983095:ACY983104 AMU983095:AMU983104 AWQ983095:AWQ983104 BGM983095:BGM983104 BQI983095:BQI983104 CAE983095:CAE983104 CKA983095:CKA983104 CTW983095:CTW983104 DDS983095:DDS983104 DNO983095:DNO983104 DXK983095:DXK983104 EHG983095:EHG983104 ERC983095:ERC983104 FAY983095:FAY983104 FKU983095:FKU983104 FUQ983095:FUQ983104 GEM983095:GEM983104 GOI983095:GOI983104 GYE983095:GYE983104 HIA983095:HIA983104 HRW983095:HRW983104 IBS983095:IBS983104 ILO983095:ILO983104 IVK983095:IVK983104 JFG983095:JFG983104 JPC983095:JPC983104 JYY983095:JYY983104 KIU983095:KIU983104 KSQ983095:KSQ983104 LCM983095:LCM983104 LMI983095:LMI983104 LWE983095:LWE983104 MGA983095:MGA983104 MPW983095:MPW983104 MZS983095:MZS983104 NJO983095:NJO983104 NTK983095:NTK983104 ODG983095:ODG983104 ONC983095:ONC983104 OWY983095:OWY983104 PGU983095:PGU983104 PQQ983095:PQQ983104 QAM983095:QAM983104 QKI983095:QKI983104 QUE983095:QUE983104 REA983095:REA983104 RNW983095:RNW983104 RXS983095:RXS983104 SHO983095:SHO983104 SRK983095:SRK983104 TBG983095:TBG983104 TLC983095:TLC983104 TUY983095:TUY983104 UEU983095:UEU983104 UOQ983095:UOQ983104 UYM983095:UYM983104 VII983095:VII983104 VSE983095:VSE983104 WCA983095:WCA983104 WLW983095:WLW983104 WVS983095:WVS983104 K7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12 JG65612 TC65612 ACY65612 AMU65612 AWQ65612 BGM65612 BQI65612 CAE65612 CKA65612 CTW65612 DDS65612 DNO65612 DXK65612 EHG65612 ERC65612 FAY65612 FKU65612 FUQ65612 GEM65612 GOI65612 GYE65612 HIA65612 HRW65612 IBS65612 ILO65612 IVK65612 JFG65612 JPC65612 JYY65612 KIU65612 KSQ65612 LCM65612 LMI65612 LWE65612 MGA65612 MPW65612 MZS65612 NJO65612 NTK65612 ODG65612 ONC65612 OWY65612 PGU65612 PQQ65612 QAM65612 QKI65612 QUE65612 REA65612 RNW65612 RXS65612 SHO65612 SRK65612 TBG65612 TLC65612 TUY65612 UEU65612 UOQ65612 UYM65612 VII65612 VSE65612 WCA65612 WLW65612 WVS65612 K131148 JG131148 TC131148 ACY131148 AMU131148 AWQ131148 BGM131148 BQI131148 CAE131148 CKA131148 CTW131148 DDS131148 DNO131148 DXK131148 EHG131148 ERC131148 FAY131148 FKU131148 FUQ131148 GEM131148 GOI131148 GYE131148 HIA131148 HRW131148 IBS131148 ILO131148 IVK131148 JFG131148 JPC131148 JYY131148 KIU131148 KSQ131148 LCM131148 LMI131148 LWE131148 MGA131148 MPW131148 MZS131148 NJO131148 NTK131148 ODG131148 ONC131148 OWY131148 PGU131148 PQQ131148 QAM131148 QKI131148 QUE131148 REA131148 RNW131148 RXS131148 SHO131148 SRK131148 TBG131148 TLC131148 TUY131148 UEU131148 UOQ131148 UYM131148 VII131148 VSE131148 WCA131148 WLW131148 WVS131148 K196684 JG196684 TC196684 ACY196684 AMU196684 AWQ196684 BGM196684 BQI196684 CAE196684 CKA196684 CTW196684 DDS196684 DNO196684 DXK196684 EHG196684 ERC196684 FAY196684 FKU196684 FUQ196684 GEM196684 GOI196684 GYE196684 HIA196684 HRW196684 IBS196684 ILO196684 IVK196684 JFG196684 JPC196684 JYY196684 KIU196684 KSQ196684 LCM196684 LMI196684 LWE196684 MGA196684 MPW196684 MZS196684 NJO196684 NTK196684 ODG196684 ONC196684 OWY196684 PGU196684 PQQ196684 QAM196684 QKI196684 QUE196684 REA196684 RNW196684 RXS196684 SHO196684 SRK196684 TBG196684 TLC196684 TUY196684 UEU196684 UOQ196684 UYM196684 VII196684 VSE196684 WCA196684 WLW196684 WVS196684 K262220 JG262220 TC262220 ACY262220 AMU262220 AWQ262220 BGM262220 BQI262220 CAE262220 CKA262220 CTW262220 DDS262220 DNO262220 DXK262220 EHG262220 ERC262220 FAY262220 FKU262220 FUQ262220 GEM262220 GOI262220 GYE262220 HIA262220 HRW262220 IBS262220 ILO262220 IVK262220 JFG262220 JPC262220 JYY262220 KIU262220 KSQ262220 LCM262220 LMI262220 LWE262220 MGA262220 MPW262220 MZS262220 NJO262220 NTK262220 ODG262220 ONC262220 OWY262220 PGU262220 PQQ262220 QAM262220 QKI262220 QUE262220 REA262220 RNW262220 RXS262220 SHO262220 SRK262220 TBG262220 TLC262220 TUY262220 UEU262220 UOQ262220 UYM262220 VII262220 VSE262220 WCA262220 WLW262220 WVS262220 K327756 JG327756 TC327756 ACY327756 AMU327756 AWQ327756 BGM327756 BQI327756 CAE327756 CKA327756 CTW327756 DDS327756 DNO327756 DXK327756 EHG327756 ERC327756 FAY327756 FKU327756 FUQ327756 GEM327756 GOI327756 GYE327756 HIA327756 HRW327756 IBS327756 ILO327756 IVK327756 JFG327756 JPC327756 JYY327756 KIU327756 KSQ327756 LCM327756 LMI327756 LWE327756 MGA327756 MPW327756 MZS327756 NJO327756 NTK327756 ODG327756 ONC327756 OWY327756 PGU327756 PQQ327756 QAM327756 QKI327756 QUE327756 REA327756 RNW327756 RXS327756 SHO327756 SRK327756 TBG327756 TLC327756 TUY327756 UEU327756 UOQ327756 UYM327756 VII327756 VSE327756 WCA327756 WLW327756 WVS327756 K393292 JG393292 TC393292 ACY393292 AMU393292 AWQ393292 BGM393292 BQI393292 CAE393292 CKA393292 CTW393292 DDS393292 DNO393292 DXK393292 EHG393292 ERC393292 FAY393292 FKU393292 FUQ393292 GEM393292 GOI393292 GYE393292 HIA393292 HRW393292 IBS393292 ILO393292 IVK393292 JFG393292 JPC393292 JYY393292 KIU393292 KSQ393292 LCM393292 LMI393292 LWE393292 MGA393292 MPW393292 MZS393292 NJO393292 NTK393292 ODG393292 ONC393292 OWY393292 PGU393292 PQQ393292 QAM393292 QKI393292 QUE393292 REA393292 RNW393292 RXS393292 SHO393292 SRK393292 TBG393292 TLC393292 TUY393292 UEU393292 UOQ393292 UYM393292 VII393292 VSE393292 WCA393292 WLW393292 WVS393292 K458828 JG458828 TC458828 ACY458828 AMU458828 AWQ458828 BGM458828 BQI458828 CAE458828 CKA458828 CTW458828 DDS458828 DNO458828 DXK458828 EHG458828 ERC458828 FAY458828 FKU458828 FUQ458828 GEM458828 GOI458828 GYE458828 HIA458828 HRW458828 IBS458828 ILO458828 IVK458828 JFG458828 JPC458828 JYY458828 KIU458828 KSQ458828 LCM458828 LMI458828 LWE458828 MGA458828 MPW458828 MZS458828 NJO458828 NTK458828 ODG458828 ONC458828 OWY458828 PGU458828 PQQ458828 QAM458828 QKI458828 QUE458828 REA458828 RNW458828 RXS458828 SHO458828 SRK458828 TBG458828 TLC458828 TUY458828 UEU458828 UOQ458828 UYM458828 VII458828 VSE458828 WCA458828 WLW458828 WVS458828 K524364 JG524364 TC524364 ACY524364 AMU524364 AWQ524364 BGM524364 BQI524364 CAE524364 CKA524364 CTW524364 DDS524364 DNO524364 DXK524364 EHG524364 ERC524364 FAY524364 FKU524364 FUQ524364 GEM524364 GOI524364 GYE524364 HIA524364 HRW524364 IBS524364 ILO524364 IVK524364 JFG524364 JPC524364 JYY524364 KIU524364 KSQ524364 LCM524364 LMI524364 LWE524364 MGA524364 MPW524364 MZS524364 NJO524364 NTK524364 ODG524364 ONC524364 OWY524364 PGU524364 PQQ524364 QAM524364 QKI524364 QUE524364 REA524364 RNW524364 RXS524364 SHO524364 SRK524364 TBG524364 TLC524364 TUY524364 UEU524364 UOQ524364 UYM524364 VII524364 VSE524364 WCA524364 WLW524364 WVS524364 K589900 JG589900 TC589900 ACY589900 AMU589900 AWQ589900 BGM589900 BQI589900 CAE589900 CKA589900 CTW589900 DDS589900 DNO589900 DXK589900 EHG589900 ERC589900 FAY589900 FKU589900 FUQ589900 GEM589900 GOI589900 GYE589900 HIA589900 HRW589900 IBS589900 ILO589900 IVK589900 JFG589900 JPC589900 JYY589900 KIU589900 KSQ589900 LCM589900 LMI589900 LWE589900 MGA589900 MPW589900 MZS589900 NJO589900 NTK589900 ODG589900 ONC589900 OWY589900 PGU589900 PQQ589900 QAM589900 QKI589900 QUE589900 REA589900 RNW589900 RXS589900 SHO589900 SRK589900 TBG589900 TLC589900 TUY589900 UEU589900 UOQ589900 UYM589900 VII589900 VSE589900 WCA589900 WLW589900 WVS589900 K655436 JG655436 TC655436 ACY655436 AMU655436 AWQ655436 BGM655436 BQI655436 CAE655436 CKA655436 CTW655436 DDS655436 DNO655436 DXK655436 EHG655436 ERC655436 FAY655436 FKU655436 FUQ655436 GEM655436 GOI655436 GYE655436 HIA655436 HRW655436 IBS655436 ILO655436 IVK655436 JFG655436 JPC655436 JYY655436 KIU655436 KSQ655436 LCM655436 LMI655436 LWE655436 MGA655436 MPW655436 MZS655436 NJO655436 NTK655436 ODG655436 ONC655436 OWY655436 PGU655436 PQQ655436 QAM655436 QKI655436 QUE655436 REA655436 RNW655436 RXS655436 SHO655436 SRK655436 TBG655436 TLC655436 TUY655436 UEU655436 UOQ655436 UYM655436 VII655436 VSE655436 WCA655436 WLW655436 WVS655436 K720972 JG720972 TC720972 ACY720972 AMU720972 AWQ720972 BGM720972 BQI720972 CAE720972 CKA720972 CTW720972 DDS720972 DNO720972 DXK720972 EHG720972 ERC720972 FAY720972 FKU720972 FUQ720972 GEM720972 GOI720972 GYE720972 HIA720972 HRW720972 IBS720972 ILO720972 IVK720972 JFG720972 JPC720972 JYY720972 KIU720972 KSQ720972 LCM720972 LMI720972 LWE720972 MGA720972 MPW720972 MZS720972 NJO720972 NTK720972 ODG720972 ONC720972 OWY720972 PGU720972 PQQ720972 QAM720972 QKI720972 QUE720972 REA720972 RNW720972 RXS720972 SHO720972 SRK720972 TBG720972 TLC720972 TUY720972 UEU720972 UOQ720972 UYM720972 VII720972 VSE720972 WCA720972 WLW720972 WVS720972 K786508 JG786508 TC786508 ACY786508 AMU786508 AWQ786508 BGM786508 BQI786508 CAE786508 CKA786508 CTW786508 DDS786508 DNO786508 DXK786508 EHG786508 ERC786508 FAY786508 FKU786508 FUQ786508 GEM786508 GOI786508 GYE786508 HIA786508 HRW786508 IBS786508 ILO786508 IVK786508 JFG786508 JPC786508 JYY786508 KIU786508 KSQ786508 LCM786508 LMI786508 LWE786508 MGA786508 MPW786508 MZS786508 NJO786508 NTK786508 ODG786508 ONC786508 OWY786508 PGU786508 PQQ786508 QAM786508 QKI786508 QUE786508 REA786508 RNW786508 RXS786508 SHO786508 SRK786508 TBG786508 TLC786508 TUY786508 UEU786508 UOQ786508 UYM786508 VII786508 VSE786508 WCA786508 WLW786508 WVS786508 K852044 JG852044 TC852044 ACY852044 AMU852044 AWQ852044 BGM852044 BQI852044 CAE852044 CKA852044 CTW852044 DDS852044 DNO852044 DXK852044 EHG852044 ERC852044 FAY852044 FKU852044 FUQ852044 GEM852044 GOI852044 GYE852044 HIA852044 HRW852044 IBS852044 ILO852044 IVK852044 JFG852044 JPC852044 JYY852044 KIU852044 KSQ852044 LCM852044 LMI852044 LWE852044 MGA852044 MPW852044 MZS852044 NJO852044 NTK852044 ODG852044 ONC852044 OWY852044 PGU852044 PQQ852044 QAM852044 QKI852044 QUE852044 REA852044 RNW852044 RXS852044 SHO852044 SRK852044 TBG852044 TLC852044 TUY852044 UEU852044 UOQ852044 UYM852044 VII852044 VSE852044 WCA852044 WLW852044 WVS852044 K917580 JG917580 TC917580 ACY917580 AMU917580 AWQ917580 BGM917580 BQI917580 CAE917580 CKA917580 CTW917580 DDS917580 DNO917580 DXK917580 EHG917580 ERC917580 FAY917580 FKU917580 FUQ917580 GEM917580 GOI917580 GYE917580 HIA917580 HRW917580 IBS917580 ILO917580 IVK917580 JFG917580 JPC917580 JYY917580 KIU917580 KSQ917580 LCM917580 LMI917580 LWE917580 MGA917580 MPW917580 MZS917580 NJO917580 NTK917580 ODG917580 ONC917580 OWY917580 PGU917580 PQQ917580 QAM917580 QKI917580 QUE917580 REA917580 RNW917580 RXS917580 SHO917580 SRK917580 TBG917580 TLC917580 TUY917580 UEU917580 UOQ917580 UYM917580 VII917580 VSE917580 WCA917580 WLW917580 WVS917580 K983116 JG983116 TC983116 ACY983116 AMU983116 AWQ983116 BGM983116 BQI983116 CAE983116 CKA983116 CTW983116 DDS983116 DNO983116 DXK983116 EHG983116 ERC983116 FAY983116 FKU983116 FUQ983116 GEM983116 GOI983116 GYE983116 HIA983116 HRW983116 IBS983116 ILO983116 IVK983116 JFG983116 JPC983116 JYY983116 KIU983116 KSQ983116 LCM983116 LMI983116 LWE983116 MGA983116 MPW983116 MZS983116 NJO983116 NTK983116 ODG983116 ONC983116 OWY983116 PGU983116 PQQ983116 QAM983116 QKI983116 QUE983116 REA983116 RNW983116 RXS983116 SHO983116 SRK983116 TBG983116 TLC983116 TUY983116 UEU983116 UOQ983116 UYM983116 VII983116 VSE983116 WCA983116 WLW983116 WVS983116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76:K65584 JG65576:JG65584 TC65576:TC65584 ACY65576:ACY65584 AMU65576:AMU65584 AWQ65576:AWQ65584 BGM65576:BGM65584 BQI65576:BQI65584 CAE65576:CAE65584 CKA65576:CKA65584 CTW65576:CTW65584 DDS65576:DDS65584 DNO65576:DNO65584 DXK65576:DXK65584 EHG65576:EHG65584 ERC65576:ERC65584 FAY65576:FAY65584 FKU65576:FKU65584 FUQ65576:FUQ65584 GEM65576:GEM65584 GOI65576:GOI65584 GYE65576:GYE65584 HIA65576:HIA65584 HRW65576:HRW65584 IBS65576:IBS65584 ILO65576:ILO65584 IVK65576:IVK65584 JFG65576:JFG65584 JPC65576:JPC65584 JYY65576:JYY65584 KIU65576:KIU65584 KSQ65576:KSQ65584 LCM65576:LCM65584 LMI65576:LMI65584 LWE65576:LWE65584 MGA65576:MGA65584 MPW65576:MPW65584 MZS65576:MZS65584 NJO65576:NJO65584 NTK65576:NTK65584 ODG65576:ODG65584 ONC65576:ONC65584 OWY65576:OWY65584 PGU65576:PGU65584 PQQ65576:PQQ65584 QAM65576:QAM65584 QKI65576:QKI65584 QUE65576:QUE65584 REA65576:REA65584 RNW65576:RNW65584 RXS65576:RXS65584 SHO65576:SHO65584 SRK65576:SRK65584 TBG65576:TBG65584 TLC65576:TLC65584 TUY65576:TUY65584 UEU65576:UEU65584 UOQ65576:UOQ65584 UYM65576:UYM65584 VII65576:VII65584 VSE65576:VSE65584 WCA65576:WCA65584 WLW65576:WLW65584 WVS65576:WVS65584 K131112:K131120 JG131112:JG131120 TC131112:TC131120 ACY131112:ACY131120 AMU131112:AMU131120 AWQ131112:AWQ131120 BGM131112:BGM131120 BQI131112:BQI131120 CAE131112:CAE131120 CKA131112:CKA131120 CTW131112:CTW131120 DDS131112:DDS131120 DNO131112:DNO131120 DXK131112:DXK131120 EHG131112:EHG131120 ERC131112:ERC131120 FAY131112:FAY131120 FKU131112:FKU131120 FUQ131112:FUQ131120 GEM131112:GEM131120 GOI131112:GOI131120 GYE131112:GYE131120 HIA131112:HIA131120 HRW131112:HRW131120 IBS131112:IBS131120 ILO131112:ILO131120 IVK131112:IVK131120 JFG131112:JFG131120 JPC131112:JPC131120 JYY131112:JYY131120 KIU131112:KIU131120 KSQ131112:KSQ131120 LCM131112:LCM131120 LMI131112:LMI131120 LWE131112:LWE131120 MGA131112:MGA131120 MPW131112:MPW131120 MZS131112:MZS131120 NJO131112:NJO131120 NTK131112:NTK131120 ODG131112:ODG131120 ONC131112:ONC131120 OWY131112:OWY131120 PGU131112:PGU131120 PQQ131112:PQQ131120 QAM131112:QAM131120 QKI131112:QKI131120 QUE131112:QUE131120 REA131112:REA131120 RNW131112:RNW131120 RXS131112:RXS131120 SHO131112:SHO131120 SRK131112:SRK131120 TBG131112:TBG131120 TLC131112:TLC131120 TUY131112:TUY131120 UEU131112:UEU131120 UOQ131112:UOQ131120 UYM131112:UYM131120 VII131112:VII131120 VSE131112:VSE131120 WCA131112:WCA131120 WLW131112:WLW131120 WVS131112:WVS131120 K196648:K196656 JG196648:JG196656 TC196648:TC196656 ACY196648:ACY196656 AMU196648:AMU196656 AWQ196648:AWQ196656 BGM196648:BGM196656 BQI196648:BQI196656 CAE196648:CAE196656 CKA196648:CKA196656 CTW196648:CTW196656 DDS196648:DDS196656 DNO196648:DNO196656 DXK196648:DXK196656 EHG196648:EHG196656 ERC196648:ERC196656 FAY196648:FAY196656 FKU196648:FKU196656 FUQ196648:FUQ196656 GEM196648:GEM196656 GOI196648:GOI196656 GYE196648:GYE196656 HIA196648:HIA196656 HRW196648:HRW196656 IBS196648:IBS196656 ILO196648:ILO196656 IVK196648:IVK196656 JFG196648:JFG196656 JPC196648:JPC196656 JYY196648:JYY196656 KIU196648:KIU196656 KSQ196648:KSQ196656 LCM196648:LCM196656 LMI196648:LMI196656 LWE196648:LWE196656 MGA196648:MGA196656 MPW196648:MPW196656 MZS196648:MZS196656 NJO196648:NJO196656 NTK196648:NTK196656 ODG196648:ODG196656 ONC196648:ONC196656 OWY196648:OWY196656 PGU196648:PGU196656 PQQ196648:PQQ196656 QAM196648:QAM196656 QKI196648:QKI196656 QUE196648:QUE196656 REA196648:REA196656 RNW196648:RNW196656 RXS196648:RXS196656 SHO196648:SHO196656 SRK196648:SRK196656 TBG196648:TBG196656 TLC196648:TLC196656 TUY196648:TUY196656 UEU196648:UEU196656 UOQ196648:UOQ196656 UYM196648:UYM196656 VII196648:VII196656 VSE196648:VSE196656 WCA196648:WCA196656 WLW196648:WLW196656 WVS196648:WVS196656 K262184:K262192 JG262184:JG262192 TC262184:TC262192 ACY262184:ACY262192 AMU262184:AMU262192 AWQ262184:AWQ262192 BGM262184:BGM262192 BQI262184:BQI262192 CAE262184:CAE262192 CKA262184:CKA262192 CTW262184:CTW262192 DDS262184:DDS262192 DNO262184:DNO262192 DXK262184:DXK262192 EHG262184:EHG262192 ERC262184:ERC262192 FAY262184:FAY262192 FKU262184:FKU262192 FUQ262184:FUQ262192 GEM262184:GEM262192 GOI262184:GOI262192 GYE262184:GYE262192 HIA262184:HIA262192 HRW262184:HRW262192 IBS262184:IBS262192 ILO262184:ILO262192 IVK262184:IVK262192 JFG262184:JFG262192 JPC262184:JPC262192 JYY262184:JYY262192 KIU262184:KIU262192 KSQ262184:KSQ262192 LCM262184:LCM262192 LMI262184:LMI262192 LWE262184:LWE262192 MGA262184:MGA262192 MPW262184:MPW262192 MZS262184:MZS262192 NJO262184:NJO262192 NTK262184:NTK262192 ODG262184:ODG262192 ONC262184:ONC262192 OWY262184:OWY262192 PGU262184:PGU262192 PQQ262184:PQQ262192 QAM262184:QAM262192 QKI262184:QKI262192 QUE262184:QUE262192 REA262184:REA262192 RNW262184:RNW262192 RXS262184:RXS262192 SHO262184:SHO262192 SRK262184:SRK262192 TBG262184:TBG262192 TLC262184:TLC262192 TUY262184:TUY262192 UEU262184:UEU262192 UOQ262184:UOQ262192 UYM262184:UYM262192 VII262184:VII262192 VSE262184:VSE262192 WCA262184:WCA262192 WLW262184:WLW262192 WVS262184:WVS262192 K327720:K327728 JG327720:JG327728 TC327720:TC327728 ACY327720:ACY327728 AMU327720:AMU327728 AWQ327720:AWQ327728 BGM327720:BGM327728 BQI327720:BQI327728 CAE327720:CAE327728 CKA327720:CKA327728 CTW327720:CTW327728 DDS327720:DDS327728 DNO327720:DNO327728 DXK327720:DXK327728 EHG327720:EHG327728 ERC327720:ERC327728 FAY327720:FAY327728 FKU327720:FKU327728 FUQ327720:FUQ327728 GEM327720:GEM327728 GOI327720:GOI327728 GYE327720:GYE327728 HIA327720:HIA327728 HRW327720:HRW327728 IBS327720:IBS327728 ILO327720:ILO327728 IVK327720:IVK327728 JFG327720:JFG327728 JPC327720:JPC327728 JYY327720:JYY327728 KIU327720:KIU327728 KSQ327720:KSQ327728 LCM327720:LCM327728 LMI327720:LMI327728 LWE327720:LWE327728 MGA327720:MGA327728 MPW327720:MPW327728 MZS327720:MZS327728 NJO327720:NJO327728 NTK327720:NTK327728 ODG327720:ODG327728 ONC327720:ONC327728 OWY327720:OWY327728 PGU327720:PGU327728 PQQ327720:PQQ327728 QAM327720:QAM327728 QKI327720:QKI327728 QUE327720:QUE327728 REA327720:REA327728 RNW327720:RNW327728 RXS327720:RXS327728 SHO327720:SHO327728 SRK327720:SRK327728 TBG327720:TBG327728 TLC327720:TLC327728 TUY327720:TUY327728 UEU327720:UEU327728 UOQ327720:UOQ327728 UYM327720:UYM327728 VII327720:VII327728 VSE327720:VSE327728 WCA327720:WCA327728 WLW327720:WLW327728 WVS327720:WVS327728 K393256:K393264 JG393256:JG393264 TC393256:TC393264 ACY393256:ACY393264 AMU393256:AMU393264 AWQ393256:AWQ393264 BGM393256:BGM393264 BQI393256:BQI393264 CAE393256:CAE393264 CKA393256:CKA393264 CTW393256:CTW393264 DDS393256:DDS393264 DNO393256:DNO393264 DXK393256:DXK393264 EHG393256:EHG393264 ERC393256:ERC393264 FAY393256:FAY393264 FKU393256:FKU393264 FUQ393256:FUQ393264 GEM393256:GEM393264 GOI393256:GOI393264 GYE393256:GYE393264 HIA393256:HIA393264 HRW393256:HRW393264 IBS393256:IBS393264 ILO393256:ILO393264 IVK393256:IVK393264 JFG393256:JFG393264 JPC393256:JPC393264 JYY393256:JYY393264 KIU393256:KIU393264 KSQ393256:KSQ393264 LCM393256:LCM393264 LMI393256:LMI393264 LWE393256:LWE393264 MGA393256:MGA393264 MPW393256:MPW393264 MZS393256:MZS393264 NJO393256:NJO393264 NTK393256:NTK393264 ODG393256:ODG393264 ONC393256:ONC393264 OWY393256:OWY393264 PGU393256:PGU393264 PQQ393256:PQQ393264 QAM393256:QAM393264 QKI393256:QKI393264 QUE393256:QUE393264 REA393256:REA393264 RNW393256:RNW393264 RXS393256:RXS393264 SHO393256:SHO393264 SRK393256:SRK393264 TBG393256:TBG393264 TLC393256:TLC393264 TUY393256:TUY393264 UEU393256:UEU393264 UOQ393256:UOQ393264 UYM393256:UYM393264 VII393256:VII393264 VSE393256:VSE393264 WCA393256:WCA393264 WLW393256:WLW393264 WVS393256:WVS393264 K458792:K458800 JG458792:JG458800 TC458792:TC458800 ACY458792:ACY458800 AMU458792:AMU458800 AWQ458792:AWQ458800 BGM458792:BGM458800 BQI458792:BQI458800 CAE458792:CAE458800 CKA458792:CKA458800 CTW458792:CTW458800 DDS458792:DDS458800 DNO458792:DNO458800 DXK458792:DXK458800 EHG458792:EHG458800 ERC458792:ERC458800 FAY458792:FAY458800 FKU458792:FKU458800 FUQ458792:FUQ458800 GEM458792:GEM458800 GOI458792:GOI458800 GYE458792:GYE458800 HIA458792:HIA458800 HRW458792:HRW458800 IBS458792:IBS458800 ILO458792:ILO458800 IVK458792:IVK458800 JFG458792:JFG458800 JPC458792:JPC458800 JYY458792:JYY458800 KIU458792:KIU458800 KSQ458792:KSQ458800 LCM458792:LCM458800 LMI458792:LMI458800 LWE458792:LWE458800 MGA458792:MGA458800 MPW458792:MPW458800 MZS458792:MZS458800 NJO458792:NJO458800 NTK458792:NTK458800 ODG458792:ODG458800 ONC458792:ONC458800 OWY458792:OWY458800 PGU458792:PGU458800 PQQ458792:PQQ458800 QAM458792:QAM458800 QKI458792:QKI458800 QUE458792:QUE458800 REA458792:REA458800 RNW458792:RNW458800 RXS458792:RXS458800 SHO458792:SHO458800 SRK458792:SRK458800 TBG458792:TBG458800 TLC458792:TLC458800 TUY458792:TUY458800 UEU458792:UEU458800 UOQ458792:UOQ458800 UYM458792:UYM458800 VII458792:VII458800 VSE458792:VSE458800 WCA458792:WCA458800 WLW458792:WLW458800 WVS458792:WVS458800 K524328:K524336 JG524328:JG524336 TC524328:TC524336 ACY524328:ACY524336 AMU524328:AMU524336 AWQ524328:AWQ524336 BGM524328:BGM524336 BQI524328:BQI524336 CAE524328:CAE524336 CKA524328:CKA524336 CTW524328:CTW524336 DDS524328:DDS524336 DNO524328:DNO524336 DXK524328:DXK524336 EHG524328:EHG524336 ERC524328:ERC524336 FAY524328:FAY524336 FKU524328:FKU524336 FUQ524328:FUQ524336 GEM524328:GEM524336 GOI524328:GOI524336 GYE524328:GYE524336 HIA524328:HIA524336 HRW524328:HRW524336 IBS524328:IBS524336 ILO524328:ILO524336 IVK524328:IVK524336 JFG524328:JFG524336 JPC524328:JPC524336 JYY524328:JYY524336 KIU524328:KIU524336 KSQ524328:KSQ524336 LCM524328:LCM524336 LMI524328:LMI524336 LWE524328:LWE524336 MGA524328:MGA524336 MPW524328:MPW524336 MZS524328:MZS524336 NJO524328:NJO524336 NTK524328:NTK524336 ODG524328:ODG524336 ONC524328:ONC524336 OWY524328:OWY524336 PGU524328:PGU524336 PQQ524328:PQQ524336 QAM524328:QAM524336 QKI524328:QKI524336 QUE524328:QUE524336 REA524328:REA524336 RNW524328:RNW524336 RXS524328:RXS524336 SHO524328:SHO524336 SRK524328:SRK524336 TBG524328:TBG524336 TLC524328:TLC524336 TUY524328:TUY524336 UEU524328:UEU524336 UOQ524328:UOQ524336 UYM524328:UYM524336 VII524328:VII524336 VSE524328:VSE524336 WCA524328:WCA524336 WLW524328:WLW524336 WVS524328:WVS524336 K589864:K589872 JG589864:JG589872 TC589864:TC589872 ACY589864:ACY589872 AMU589864:AMU589872 AWQ589864:AWQ589872 BGM589864:BGM589872 BQI589864:BQI589872 CAE589864:CAE589872 CKA589864:CKA589872 CTW589864:CTW589872 DDS589864:DDS589872 DNO589864:DNO589872 DXK589864:DXK589872 EHG589864:EHG589872 ERC589864:ERC589872 FAY589864:FAY589872 FKU589864:FKU589872 FUQ589864:FUQ589872 GEM589864:GEM589872 GOI589864:GOI589872 GYE589864:GYE589872 HIA589864:HIA589872 HRW589864:HRW589872 IBS589864:IBS589872 ILO589864:ILO589872 IVK589864:IVK589872 JFG589864:JFG589872 JPC589864:JPC589872 JYY589864:JYY589872 KIU589864:KIU589872 KSQ589864:KSQ589872 LCM589864:LCM589872 LMI589864:LMI589872 LWE589864:LWE589872 MGA589864:MGA589872 MPW589864:MPW589872 MZS589864:MZS589872 NJO589864:NJO589872 NTK589864:NTK589872 ODG589864:ODG589872 ONC589864:ONC589872 OWY589864:OWY589872 PGU589864:PGU589872 PQQ589864:PQQ589872 QAM589864:QAM589872 QKI589864:QKI589872 QUE589864:QUE589872 REA589864:REA589872 RNW589864:RNW589872 RXS589864:RXS589872 SHO589864:SHO589872 SRK589864:SRK589872 TBG589864:TBG589872 TLC589864:TLC589872 TUY589864:TUY589872 UEU589864:UEU589872 UOQ589864:UOQ589872 UYM589864:UYM589872 VII589864:VII589872 VSE589864:VSE589872 WCA589864:WCA589872 WLW589864:WLW589872 WVS589864:WVS589872 K655400:K655408 JG655400:JG655408 TC655400:TC655408 ACY655400:ACY655408 AMU655400:AMU655408 AWQ655400:AWQ655408 BGM655400:BGM655408 BQI655400:BQI655408 CAE655400:CAE655408 CKA655400:CKA655408 CTW655400:CTW655408 DDS655400:DDS655408 DNO655400:DNO655408 DXK655400:DXK655408 EHG655400:EHG655408 ERC655400:ERC655408 FAY655400:FAY655408 FKU655400:FKU655408 FUQ655400:FUQ655408 GEM655400:GEM655408 GOI655400:GOI655408 GYE655400:GYE655408 HIA655400:HIA655408 HRW655400:HRW655408 IBS655400:IBS655408 ILO655400:ILO655408 IVK655400:IVK655408 JFG655400:JFG655408 JPC655400:JPC655408 JYY655400:JYY655408 KIU655400:KIU655408 KSQ655400:KSQ655408 LCM655400:LCM655408 LMI655400:LMI655408 LWE655400:LWE655408 MGA655400:MGA655408 MPW655400:MPW655408 MZS655400:MZS655408 NJO655400:NJO655408 NTK655400:NTK655408 ODG655400:ODG655408 ONC655400:ONC655408 OWY655400:OWY655408 PGU655400:PGU655408 PQQ655400:PQQ655408 QAM655400:QAM655408 QKI655400:QKI655408 QUE655400:QUE655408 REA655400:REA655408 RNW655400:RNW655408 RXS655400:RXS655408 SHO655400:SHO655408 SRK655400:SRK655408 TBG655400:TBG655408 TLC655400:TLC655408 TUY655400:TUY655408 UEU655400:UEU655408 UOQ655400:UOQ655408 UYM655400:UYM655408 VII655400:VII655408 VSE655400:VSE655408 WCA655400:WCA655408 WLW655400:WLW655408 WVS655400:WVS655408 K720936:K720944 JG720936:JG720944 TC720936:TC720944 ACY720936:ACY720944 AMU720936:AMU720944 AWQ720936:AWQ720944 BGM720936:BGM720944 BQI720936:BQI720944 CAE720936:CAE720944 CKA720936:CKA720944 CTW720936:CTW720944 DDS720936:DDS720944 DNO720936:DNO720944 DXK720936:DXK720944 EHG720936:EHG720944 ERC720936:ERC720944 FAY720936:FAY720944 FKU720936:FKU720944 FUQ720936:FUQ720944 GEM720936:GEM720944 GOI720936:GOI720944 GYE720936:GYE720944 HIA720936:HIA720944 HRW720936:HRW720944 IBS720936:IBS720944 ILO720936:ILO720944 IVK720936:IVK720944 JFG720936:JFG720944 JPC720936:JPC720944 JYY720936:JYY720944 KIU720936:KIU720944 KSQ720936:KSQ720944 LCM720936:LCM720944 LMI720936:LMI720944 LWE720936:LWE720944 MGA720936:MGA720944 MPW720936:MPW720944 MZS720936:MZS720944 NJO720936:NJO720944 NTK720936:NTK720944 ODG720936:ODG720944 ONC720936:ONC720944 OWY720936:OWY720944 PGU720936:PGU720944 PQQ720936:PQQ720944 QAM720936:QAM720944 QKI720936:QKI720944 QUE720936:QUE720944 REA720936:REA720944 RNW720936:RNW720944 RXS720936:RXS720944 SHO720936:SHO720944 SRK720936:SRK720944 TBG720936:TBG720944 TLC720936:TLC720944 TUY720936:TUY720944 UEU720936:UEU720944 UOQ720936:UOQ720944 UYM720936:UYM720944 VII720936:VII720944 VSE720936:VSE720944 WCA720936:WCA720944 WLW720936:WLW720944 WVS720936:WVS720944 K786472:K786480 JG786472:JG786480 TC786472:TC786480 ACY786472:ACY786480 AMU786472:AMU786480 AWQ786472:AWQ786480 BGM786472:BGM786480 BQI786472:BQI786480 CAE786472:CAE786480 CKA786472:CKA786480 CTW786472:CTW786480 DDS786472:DDS786480 DNO786472:DNO786480 DXK786472:DXK786480 EHG786472:EHG786480 ERC786472:ERC786480 FAY786472:FAY786480 FKU786472:FKU786480 FUQ786472:FUQ786480 GEM786472:GEM786480 GOI786472:GOI786480 GYE786472:GYE786480 HIA786472:HIA786480 HRW786472:HRW786480 IBS786472:IBS786480 ILO786472:ILO786480 IVK786472:IVK786480 JFG786472:JFG786480 JPC786472:JPC786480 JYY786472:JYY786480 KIU786472:KIU786480 KSQ786472:KSQ786480 LCM786472:LCM786480 LMI786472:LMI786480 LWE786472:LWE786480 MGA786472:MGA786480 MPW786472:MPW786480 MZS786472:MZS786480 NJO786472:NJO786480 NTK786472:NTK786480 ODG786472:ODG786480 ONC786472:ONC786480 OWY786472:OWY786480 PGU786472:PGU786480 PQQ786472:PQQ786480 QAM786472:QAM786480 QKI786472:QKI786480 QUE786472:QUE786480 REA786472:REA786480 RNW786472:RNW786480 RXS786472:RXS786480 SHO786472:SHO786480 SRK786472:SRK786480 TBG786472:TBG786480 TLC786472:TLC786480 TUY786472:TUY786480 UEU786472:UEU786480 UOQ786472:UOQ786480 UYM786472:UYM786480 VII786472:VII786480 VSE786472:VSE786480 WCA786472:WCA786480 WLW786472:WLW786480 WVS786472:WVS786480 K852008:K852016 JG852008:JG852016 TC852008:TC852016 ACY852008:ACY852016 AMU852008:AMU852016 AWQ852008:AWQ852016 BGM852008:BGM852016 BQI852008:BQI852016 CAE852008:CAE852016 CKA852008:CKA852016 CTW852008:CTW852016 DDS852008:DDS852016 DNO852008:DNO852016 DXK852008:DXK852016 EHG852008:EHG852016 ERC852008:ERC852016 FAY852008:FAY852016 FKU852008:FKU852016 FUQ852008:FUQ852016 GEM852008:GEM852016 GOI852008:GOI852016 GYE852008:GYE852016 HIA852008:HIA852016 HRW852008:HRW852016 IBS852008:IBS852016 ILO852008:ILO852016 IVK852008:IVK852016 JFG852008:JFG852016 JPC852008:JPC852016 JYY852008:JYY852016 KIU852008:KIU852016 KSQ852008:KSQ852016 LCM852008:LCM852016 LMI852008:LMI852016 LWE852008:LWE852016 MGA852008:MGA852016 MPW852008:MPW852016 MZS852008:MZS852016 NJO852008:NJO852016 NTK852008:NTK852016 ODG852008:ODG852016 ONC852008:ONC852016 OWY852008:OWY852016 PGU852008:PGU852016 PQQ852008:PQQ852016 QAM852008:QAM852016 QKI852008:QKI852016 QUE852008:QUE852016 REA852008:REA852016 RNW852008:RNW852016 RXS852008:RXS852016 SHO852008:SHO852016 SRK852008:SRK852016 TBG852008:TBG852016 TLC852008:TLC852016 TUY852008:TUY852016 UEU852008:UEU852016 UOQ852008:UOQ852016 UYM852008:UYM852016 VII852008:VII852016 VSE852008:VSE852016 WCA852008:WCA852016 WLW852008:WLW852016 WVS852008:WVS852016 K917544:K917552 JG917544:JG917552 TC917544:TC917552 ACY917544:ACY917552 AMU917544:AMU917552 AWQ917544:AWQ917552 BGM917544:BGM917552 BQI917544:BQI917552 CAE917544:CAE917552 CKA917544:CKA917552 CTW917544:CTW917552 DDS917544:DDS917552 DNO917544:DNO917552 DXK917544:DXK917552 EHG917544:EHG917552 ERC917544:ERC917552 FAY917544:FAY917552 FKU917544:FKU917552 FUQ917544:FUQ917552 GEM917544:GEM917552 GOI917544:GOI917552 GYE917544:GYE917552 HIA917544:HIA917552 HRW917544:HRW917552 IBS917544:IBS917552 ILO917544:ILO917552 IVK917544:IVK917552 JFG917544:JFG917552 JPC917544:JPC917552 JYY917544:JYY917552 KIU917544:KIU917552 KSQ917544:KSQ917552 LCM917544:LCM917552 LMI917544:LMI917552 LWE917544:LWE917552 MGA917544:MGA917552 MPW917544:MPW917552 MZS917544:MZS917552 NJO917544:NJO917552 NTK917544:NTK917552 ODG917544:ODG917552 ONC917544:ONC917552 OWY917544:OWY917552 PGU917544:PGU917552 PQQ917544:PQQ917552 QAM917544:QAM917552 QKI917544:QKI917552 QUE917544:QUE917552 REA917544:REA917552 RNW917544:RNW917552 RXS917544:RXS917552 SHO917544:SHO917552 SRK917544:SRK917552 TBG917544:TBG917552 TLC917544:TLC917552 TUY917544:TUY917552 UEU917544:UEU917552 UOQ917544:UOQ917552 UYM917544:UYM917552 VII917544:VII917552 VSE917544:VSE917552 WCA917544:WCA917552 WLW917544:WLW917552 WVS917544:WVS917552 K983080:K983088 JG983080:JG983088 TC983080:TC983088 ACY983080:ACY983088 AMU983080:AMU983088 AWQ983080:AWQ983088 BGM983080:BGM983088 BQI983080:BQI983088 CAE983080:CAE983088 CKA983080:CKA983088 CTW983080:CTW983088 DDS983080:DDS983088 DNO983080:DNO983088 DXK983080:DXK983088 EHG983080:EHG983088 ERC983080:ERC983088 FAY983080:FAY983088 FKU983080:FKU983088 FUQ983080:FUQ983088 GEM983080:GEM983088 GOI983080:GOI983088 GYE983080:GYE983088 HIA983080:HIA983088 HRW983080:HRW983088 IBS983080:IBS983088 ILO983080:ILO983088 IVK983080:IVK983088 JFG983080:JFG983088 JPC983080:JPC983088 JYY983080:JYY983088 KIU983080:KIU983088 KSQ983080:KSQ983088 LCM983080:LCM983088 LMI983080:LMI983088 LWE983080:LWE983088 MGA983080:MGA983088 MPW983080:MPW983088 MZS983080:MZS983088 NJO983080:NJO983088 NTK983080:NTK983088 ODG983080:ODG983088 ONC983080:ONC983088 OWY983080:OWY983088 PGU983080:PGU983088 PQQ983080:PQQ983088 QAM983080:QAM983088 QKI983080:QKI983088 QUE983080:QUE983088 REA983080:REA983088 RNW983080:RNW983088 RXS983080:RXS983088 SHO983080:SHO983088 SRK983080:SRK983088 TBG983080:TBG983088 TLC983080:TLC983088 TUY983080:TUY983088 UEU983080:UEU983088 UOQ983080:UOQ983088 UYM983080:UYM983088 VII983080:VII983088 VSE983080:VSE983088 WCA983080:WCA983088 WLW983080:WLW983088 WVS983080:WVS983088 K92 JG92 TC92 ACY92 AMU92 AWQ92 BGM92 BQI92 CAE92 CKA92 CTW92 DDS92 DNO92 DXK92 EHG92 ERC92 FAY92 FKU92 FUQ92 GEM92 GOI92 GYE92 HIA92 HRW92 IBS92 ILO92 IVK92 JFG92 JPC92 JYY92 KIU92 KSQ92 LCM92 LMI92 LWE92 MGA92 MPW92 MZS92 NJO92 NTK92 ODG92 ONC92 OWY92 PGU92 PQQ92 QAM92 QKI92 QUE92 REA92 RNW92 RXS92 SHO92 SRK92 TBG92 TLC92 TUY92 UEU92 UOQ92 UYM92 VII92 VSE92 WCA92 WLW92 WVS92 K65628 JG65628 TC65628 ACY65628 AMU65628 AWQ65628 BGM65628 BQI65628 CAE65628 CKA65628 CTW65628 DDS65628 DNO65628 DXK65628 EHG65628 ERC65628 FAY65628 FKU65628 FUQ65628 GEM65628 GOI65628 GYE65628 HIA65628 HRW65628 IBS65628 ILO65628 IVK65628 JFG65628 JPC65628 JYY65628 KIU65628 KSQ65628 LCM65628 LMI65628 LWE65628 MGA65628 MPW65628 MZS65628 NJO65628 NTK65628 ODG65628 ONC65628 OWY65628 PGU65628 PQQ65628 QAM65628 QKI65628 QUE65628 REA65628 RNW65628 RXS65628 SHO65628 SRK65628 TBG65628 TLC65628 TUY65628 UEU65628 UOQ65628 UYM65628 VII65628 VSE65628 WCA65628 WLW65628 WVS65628 K131164 JG131164 TC131164 ACY131164 AMU131164 AWQ131164 BGM131164 BQI131164 CAE131164 CKA131164 CTW131164 DDS131164 DNO131164 DXK131164 EHG131164 ERC131164 FAY131164 FKU131164 FUQ131164 GEM131164 GOI131164 GYE131164 HIA131164 HRW131164 IBS131164 ILO131164 IVK131164 JFG131164 JPC131164 JYY131164 KIU131164 KSQ131164 LCM131164 LMI131164 LWE131164 MGA131164 MPW131164 MZS131164 NJO131164 NTK131164 ODG131164 ONC131164 OWY131164 PGU131164 PQQ131164 QAM131164 QKI131164 QUE131164 REA131164 RNW131164 RXS131164 SHO131164 SRK131164 TBG131164 TLC131164 TUY131164 UEU131164 UOQ131164 UYM131164 VII131164 VSE131164 WCA131164 WLW131164 WVS131164 K196700 JG196700 TC196700 ACY196700 AMU196700 AWQ196700 BGM196700 BQI196700 CAE196700 CKA196700 CTW196700 DDS196700 DNO196700 DXK196700 EHG196700 ERC196700 FAY196700 FKU196700 FUQ196700 GEM196700 GOI196700 GYE196700 HIA196700 HRW196700 IBS196700 ILO196700 IVK196700 JFG196700 JPC196700 JYY196700 KIU196700 KSQ196700 LCM196700 LMI196700 LWE196700 MGA196700 MPW196700 MZS196700 NJO196700 NTK196700 ODG196700 ONC196700 OWY196700 PGU196700 PQQ196700 QAM196700 QKI196700 QUE196700 REA196700 RNW196700 RXS196700 SHO196700 SRK196700 TBG196700 TLC196700 TUY196700 UEU196700 UOQ196700 UYM196700 VII196700 VSE196700 WCA196700 WLW196700 WVS196700 K262236 JG262236 TC262236 ACY262236 AMU262236 AWQ262236 BGM262236 BQI262236 CAE262236 CKA262236 CTW262236 DDS262236 DNO262236 DXK262236 EHG262236 ERC262236 FAY262236 FKU262236 FUQ262236 GEM262236 GOI262236 GYE262236 HIA262236 HRW262236 IBS262236 ILO262236 IVK262236 JFG262236 JPC262236 JYY262236 KIU262236 KSQ262236 LCM262236 LMI262236 LWE262236 MGA262236 MPW262236 MZS262236 NJO262236 NTK262236 ODG262236 ONC262236 OWY262236 PGU262236 PQQ262236 QAM262236 QKI262236 QUE262236 REA262236 RNW262236 RXS262236 SHO262236 SRK262236 TBG262236 TLC262236 TUY262236 UEU262236 UOQ262236 UYM262236 VII262236 VSE262236 WCA262236 WLW262236 WVS262236 K327772 JG327772 TC327772 ACY327772 AMU327772 AWQ327772 BGM327772 BQI327772 CAE327772 CKA327772 CTW327772 DDS327772 DNO327772 DXK327772 EHG327772 ERC327772 FAY327772 FKU327772 FUQ327772 GEM327772 GOI327772 GYE327772 HIA327772 HRW327772 IBS327772 ILO327772 IVK327772 JFG327772 JPC327772 JYY327772 KIU327772 KSQ327772 LCM327772 LMI327772 LWE327772 MGA327772 MPW327772 MZS327772 NJO327772 NTK327772 ODG327772 ONC327772 OWY327772 PGU327772 PQQ327772 QAM327772 QKI327772 QUE327772 REA327772 RNW327772 RXS327772 SHO327772 SRK327772 TBG327772 TLC327772 TUY327772 UEU327772 UOQ327772 UYM327772 VII327772 VSE327772 WCA327772 WLW327772 WVS327772 K393308 JG393308 TC393308 ACY393308 AMU393308 AWQ393308 BGM393308 BQI393308 CAE393308 CKA393308 CTW393308 DDS393308 DNO393308 DXK393308 EHG393308 ERC393308 FAY393308 FKU393308 FUQ393308 GEM393308 GOI393308 GYE393308 HIA393308 HRW393308 IBS393308 ILO393308 IVK393308 JFG393308 JPC393308 JYY393308 KIU393308 KSQ393308 LCM393308 LMI393308 LWE393308 MGA393308 MPW393308 MZS393308 NJO393308 NTK393308 ODG393308 ONC393308 OWY393308 PGU393308 PQQ393308 QAM393308 QKI393308 QUE393308 REA393308 RNW393308 RXS393308 SHO393308 SRK393308 TBG393308 TLC393308 TUY393308 UEU393308 UOQ393308 UYM393308 VII393308 VSE393308 WCA393308 WLW393308 WVS393308 K458844 JG458844 TC458844 ACY458844 AMU458844 AWQ458844 BGM458844 BQI458844 CAE458844 CKA458844 CTW458844 DDS458844 DNO458844 DXK458844 EHG458844 ERC458844 FAY458844 FKU458844 FUQ458844 GEM458844 GOI458844 GYE458844 HIA458844 HRW458844 IBS458844 ILO458844 IVK458844 JFG458844 JPC458844 JYY458844 KIU458844 KSQ458844 LCM458844 LMI458844 LWE458844 MGA458844 MPW458844 MZS458844 NJO458844 NTK458844 ODG458844 ONC458844 OWY458844 PGU458844 PQQ458844 QAM458844 QKI458844 QUE458844 REA458844 RNW458844 RXS458844 SHO458844 SRK458844 TBG458844 TLC458844 TUY458844 UEU458844 UOQ458844 UYM458844 VII458844 VSE458844 WCA458844 WLW458844 WVS458844 K524380 JG524380 TC524380 ACY524380 AMU524380 AWQ524380 BGM524380 BQI524380 CAE524380 CKA524380 CTW524380 DDS524380 DNO524380 DXK524380 EHG524380 ERC524380 FAY524380 FKU524380 FUQ524380 GEM524380 GOI524380 GYE524380 HIA524380 HRW524380 IBS524380 ILO524380 IVK524380 JFG524380 JPC524380 JYY524380 KIU524380 KSQ524380 LCM524380 LMI524380 LWE524380 MGA524380 MPW524380 MZS524380 NJO524380 NTK524380 ODG524380 ONC524380 OWY524380 PGU524380 PQQ524380 QAM524380 QKI524380 QUE524380 REA524380 RNW524380 RXS524380 SHO524380 SRK524380 TBG524380 TLC524380 TUY524380 UEU524380 UOQ524380 UYM524380 VII524380 VSE524380 WCA524380 WLW524380 WVS524380 K589916 JG589916 TC589916 ACY589916 AMU589916 AWQ589916 BGM589916 BQI589916 CAE589916 CKA589916 CTW589916 DDS589916 DNO589916 DXK589916 EHG589916 ERC589916 FAY589916 FKU589916 FUQ589916 GEM589916 GOI589916 GYE589916 HIA589916 HRW589916 IBS589916 ILO589916 IVK589916 JFG589916 JPC589916 JYY589916 KIU589916 KSQ589916 LCM589916 LMI589916 LWE589916 MGA589916 MPW589916 MZS589916 NJO589916 NTK589916 ODG589916 ONC589916 OWY589916 PGU589916 PQQ589916 QAM589916 QKI589916 QUE589916 REA589916 RNW589916 RXS589916 SHO589916 SRK589916 TBG589916 TLC589916 TUY589916 UEU589916 UOQ589916 UYM589916 VII589916 VSE589916 WCA589916 WLW589916 WVS589916 K655452 JG655452 TC655452 ACY655452 AMU655452 AWQ655452 BGM655452 BQI655452 CAE655452 CKA655452 CTW655452 DDS655452 DNO655452 DXK655452 EHG655452 ERC655452 FAY655452 FKU655452 FUQ655452 GEM655452 GOI655452 GYE655452 HIA655452 HRW655452 IBS655452 ILO655452 IVK655452 JFG655452 JPC655452 JYY655452 KIU655452 KSQ655452 LCM655452 LMI655452 LWE655452 MGA655452 MPW655452 MZS655452 NJO655452 NTK655452 ODG655452 ONC655452 OWY655452 PGU655452 PQQ655452 QAM655452 QKI655452 QUE655452 REA655452 RNW655452 RXS655452 SHO655452 SRK655452 TBG655452 TLC655452 TUY655452 UEU655452 UOQ655452 UYM655452 VII655452 VSE655452 WCA655452 WLW655452 WVS655452 K720988 JG720988 TC720988 ACY720988 AMU720988 AWQ720988 BGM720988 BQI720988 CAE720988 CKA720988 CTW720988 DDS720988 DNO720988 DXK720988 EHG720988 ERC720988 FAY720988 FKU720988 FUQ720988 GEM720988 GOI720988 GYE720988 HIA720988 HRW720988 IBS720988 ILO720988 IVK720988 JFG720988 JPC720988 JYY720988 KIU720988 KSQ720988 LCM720988 LMI720988 LWE720988 MGA720988 MPW720988 MZS720988 NJO720988 NTK720988 ODG720988 ONC720988 OWY720988 PGU720988 PQQ720988 QAM720988 QKI720988 QUE720988 REA720988 RNW720988 RXS720988 SHO720988 SRK720988 TBG720988 TLC720988 TUY720988 UEU720988 UOQ720988 UYM720988 VII720988 VSE720988 WCA720988 WLW720988 WVS720988 K786524 JG786524 TC786524 ACY786524 AMU786524 AWQ786524 BGM786524 BQI786524 CAE786524 CKA786524 CTW786524 DDS786524 DNO786524 DXK786524 EHG786524 ERC786524 FAY786524 FKU786524 FUQ786524 GEM786524 GOI786524 GYE786524 HIA786524 HRW786524 IBS786524 ILO786524 IVK786524 JFG786524 JPC786524 JYY786524 KIU786524 KSQ786524 LCM786524 LMI786524 LWE786524 MGA786524 MPW786524 MZS786524 NJO786524 NTK786524 ODG786524 ONC786524 OWY786524 PGU786524 PQQ786524 QAM786524 QKI786524 QUE786524 REA786524 RNW786524 RXS786524 SHO786524 SRK786524 TBG786524 TLC786524 TUY786524 UEU786524 UOQ786524 UYM786524 VII786524 VSE786524 WCA786524 WLW786524 WVS786524 K852060 JG852060 TC852060 ACY852060 AMU852060 AWQ852060 BGM852060 BQI852060 CAE852060 CKA852060 CTW852060 DDS852060 DNO852060 DXK852060 EHG852060 ERC852060 FAY852060 FKU852060 FUQ852060 GEM852060 GOI852060 GYE852060 HIA852060 HRW852060 IBS852060 ILO852060 IVK852060 JFG852060 JPC852060 JYY852060 KIU852060 KSQ852060 LCM852060 LMI852060 LWE852060 MGA852060 MPW852060 MZS852060 NJO852060 NTK852060 ODG852060 ONC852060 OWY852060 PGU852060 PQQ852060 QAM852060 QKI852060 QUE852060 REA852060 RNW852060 RXS852060 SHO852060 SRK852060 TBG852060 TLC852060 TUY852060 UEU852060 UOQ852060 UYM852060 VII852060 VSE852060 WCA852060 WLW852060 WVS852060 K917596 JG917596 TC917596 ACY917596 AMU917596 AWQ917596 BGM917596 BQI917596 CAE917596 CKA917596 CTW917596 DDS917596 DNO917596 DXK917596 EHG917596 ERC917596 FAY917596 FKU917596 FUQ917596 GEM917596 GOI917596 GYE917596 HIA917596 HRW917596 IBS917596 ILO917596 IVK917596 JFG917596 JPC917596 JYY917596 KIU917596 KSQ917596 LCM917596 LMI917596 LWE917596 MGA917596 MPW917596 MZS917596 NJO917596 NTK917596 ODG917596 ONC917596 OWY917596 PGU917596 PQQ917596 QAM917596 QKI917596 QUE917596 REA917596 RNW917596 RXS917596 SHO917596 SRK917596 TBG917596 TLC917596 TUY917596 UEU917596 UOQ917596 UYM917596 VII917596 VSE917596 WCA917596 WLW917596 WVS917596 K983132 JG983132 TC983132 ACY983132 AMU983132 AWQ983132 BGM983132 BQI983132 CAE983132 CKA983132 CTW983132 DDS983132 DNO983132 DXK983132 EHG983132 ERC983132 FAY983132 FKU983132 FUQ983132 GEM983132 GOI983132 GYE983132 HIA983132 HRW983132 IBS983132 ILO983132 IVK983132 JFG983132 JPC983132 JYY983132 KIU983132 KSQ983132 LCM983132 LMI983132 LWE983132 MGA983132 MPW983132 MZS983132 NJO983132 NTK983132 ODG983132 ONC983132 OWY983132 PGU983132 PQQ983132 QAM983132 QKI983132 QUE983132 REA983132 RNW983132 RXS983132 SHO983132 SRK983132 TBG983132 TLC983132 TUY983132 UEU983132 UOQ983132 UYM983132 VII983132 VSE983132 WCA983132 WLW983132 WVS983132 K95:K103 JG95:JG103 TC95:TC103 ACY95:ACY103 AMU95:AMU103 AWQ95:AWQ103 BGM95:BGM103 BQI95:BQI103 CAE95:CAE103 CKA95:CKA103 CTW95:CTW103 DDS95:DDS103 DNO95:DNO103 DXK95:DXK103 EHG95:EHG103 ERC95:ERC103 FAY95:FAY103 FKU95:FKU103 FUQ95:FUQ103 GEM95:GEM103 GOI95:GOI103 GYE95:GYE103 HIA95:HIA103 HRW95:HRW103 IBS95:IBS103 ILO95:ILO103 IVK95:IVK103 JFG95:JFG103 JPC95:JPC103 JYY95:JYY103 KIU95:KIU103 KSQ95:KSQ103 LCM95:LCM103 LMI95:LMI103 LWE95:LWE103 MGA95:MGA103 MPW95:MPW103 MZS95:MZS103 NJO95:NJO103 NTK95:NTK103 ODG95:ODG103 ONC95:ONC103 OWY95:OWY103 PGU95:PGU103 PQQ95:PQQ103 QAM95:QAM103 QKI95:QKI103 QUE95:QUE103 REA95:REA103 RNW95:RNW103 RXS95:RXS103 SHO95:SHO103 SRK95:SRK103 TBG95:TBG103 TLC95:TLC103 TUY95:TUY103 UEU95:UEU103 UOQ95:UOQ103 UYM95:UYM103 VII95:VII103 VSE95:VSE103 WCA95:WCA103 WLW95:WLW103 WVS95:WVS103 K65631:K65639 JG65631:JG65639 TC65631:TC65639 ACY65631:ACY65639 AMU65631:AMU65639 AWQ65631:AWQ65639 BGM65631:BGM65639 BQI65631:BQI65639 CAE65631:CAE65639 CKA65631:CKA65639 CTW65631:CTW65639 DDS65631:DDS65639 DNO65631:DNO65639 DXK65631:DXK65639 EHG65631:EHG65639 ERC65631:ERC65639 FAY65631:FAY65639 FKU65631:FKU65639 FUQ65631:FUQ65639 GEM65631:GEM65639 GOI65631:GOI65639 GYE65631:GYE65639 HIA65631:HIA65639 HRW65631:HRW65639 IBS65631:IBS65639 ILO65631:ILO65639 IVK65631:IVK65639 JFG65631:JFG65639 JPC65631:JPC65639 JYY65631:JYY65639 KIU65631:KIU65639 KSQ65631:KSQ65639 LCM65631:LCM65639 LMI65631:LMI65639 LWE65631:LWE65639 MGA65631:MGA65639 MPW65631:MPW65639 MZS65631:MZS65639 NJO65631:NJO65639 NTK65631:NTK65639 ODG65631:ODG65639 ONC65631:ONC65639 OWY65631:OWY65639 PGU65631:PGU65639 PQQ65631:PQQ65639 QAM65631:QAM65639 QKI65631:QKI65639 QUE65631:QUE65639 REA65631:REA65639 RNW65631:RNW65639 RXS65631:RXS65639 SHO65631:SHO65639 SRK65631:SRK65639 TBG65631:TBG65639 TLC65631:TLC65639 TUY65631:TUY65639 UEU65631:UEU65639 UOQ65631:UOQ65639 UYM65631:UYM65639 VII65631:VII65639 VSE65631:VSE65639 WCA65631:WCA65639 WLW65631:WLW65639 WVS65631:WVS65639 K131167:K131175 JG131167:JG131175 TC131167:TC131175 ACY131167:ACY131175 AMU131167:AMU131175 AWQ131167:AWQ131175 BGM131167:BGM131175 BQI131167:BQI131175 CAE131167:CAE131175 CKA131167:CKA131175 CTW131167:CTW131175 DDS131167:DDS131175 DNO131167:DNO131175 DXK131167:DXK131175 EHG131167:EHG131175 ERC131167:ERC131175 FAY131167:FAY131175 FKU131167:FKU131175 FUQ131167:FUQ131175 GEM131167:GEM131175 GOI131167:GOI131175 GYE131167:GYE131175 HIA131167:HIA131175 HRW131167:HRW131175 IBS131167:IBS131175 ILO131167:ILO131175 IVK131167:IVK131175 JFG131167:JFG131175 JPC131167:JPC131175 JYY131167:JYY131175 KIU131167:KIU131175 KSQ131167:KSQ131175 LCM131167:LCM131175 LMI131167:LMI131175 LWE131167:LWE131175 MGA131167:MGA131175 MPW131167:MPW131175 MZS131167:MZS131175 NJO131167:NJO131175 NTK131167:NTK131175 ODG131167:ODG131175 ONC131167:ONC131175 OWY131167:OWY131175 PGU131167:PGU131175 PQQ131167:PQQ131175 QAM131167:QAM131175 QKI131167:QKI131175 QUE131167:QUE131175 REA131167:REA131175 RNW131167:RNW131175 RXS131167:RXS131175 SHO131167:SHO131175 SRK131167:SRK131175 TBG131167:TBG131175 TLC131167:TLC131175 TUY131167:TUY131175 UEU131167:UEU131175 UOQ131167:UOQ131175 UYM131167:UYM131175 VII131167:VII131175 VSE131167:VSE131175 WCA131167:WCA131175 WLW131167:WLW131175 WVS131167:WVS131175 K196703:K196711 JG196703:JG196711 TC196703:TC196711 ACY196703:ACY196711 AMU196703:AMU196711 AWQ196703:AWQ196711 BGM196703:BGM196711 BQI196703:BQI196711 CAE196703:CAE196711 CKA196703:CKA196711 CTW196703:CTW196711 DDS196703:DDS196711 DNO196703:DNO196711 DXK196703:DXK196711 EHG196703:EHG196711 ERC196703:ERC196711 FAY196703:FAY196711 FKU196703:FKU196711 FUQ196703:FUQ196711 GEM196703:GEM196711 GOI196703:GOI196711 GYE196703:GYE196711 HIA196703:HIA196711 HRW196703:HRW196711 IBS196703:IBS196711 ILO196703:ILO196711 IVK196703:IVK196711 JFG196703:JFG196711 JPC196703:JPC196711 JYY196703:JYY196711 KIU196703:KIU196711 KSQ196703:KSQ196711 LCM196703:LCM196711 LMI196703:LMI196711 LWE196703:LWE196711 MGA196703:MGA196711 MPW196703:MPW196711 MZS196703:MZS196711 NJO196703:NJO196711 NTK196703:NTK196711 ODG196703:ODG196711 ONC196703:ONC196711 OWY196703:OWY196711 PGU196703:PGU196711 PQQ196703:PQQ196711 QAM196703:QAM196711 QKI196703:QKI196711 QUE196703:QUE196711 REA196703:REA196711 RNW196703:RNW196711 RXS196703:RXS196711 SHO196703:SHO196711 SRK196703:SRK196711 TBG196703:TBG196711 TLC196703:TLC196711 TUY196703:TUY196711 UEU196703:UEU196711 UOQ196703:UOQ196711 UYM196703:UYM196711 VII196703:VII196711 VSE196703:VSE196711 WCA196703:WCA196711 WLW196703:WLW196711 WVS196703:WVS196711 K262239:K262247 JG262239:JG262247 TC262239:TC262247 ACY262239:ACY262247 AMU262239:AMU262247 AWQ262239:AWQ262247 BGM262239:BGM262247 BQI262239:BQI262247 CAE262239:CAE262247 CKA262239:CKA262247 CTW262239:CTW262247 DDS262239:DDS262247 DNO262239:DNO262247 DXK262239:DXK262247 EHG262239:EHG262247 ERC262239:ERC262247 FAY262239:FAY262247 FKU262239:FKU262247 FUQ262239:FUQ262247 GEM262239:GEM262247 GOI262239:GOI262247 GYE262239:GYE262247 HIA262239:HIA262247 HRW262239:HRW262247 IBS262239:IBS262247 ILO262239:ILO262247 IVK262239:IVK262247 JFG262239:JFG262247 JPC262239:JPC262247 JYY262239:JYY262247 KIU262239:KIU262247 KSQ262239:KSQ262247 LCM262239:LCM262247 LMI262239:LMI262247 LWE262239:LWE262247 MGA262239:MGA262247 MPW262239:MPW262247 MZS262239:MZS262247 NJO262239:NJO262247 NTK262239:NTK262247 ODG262239:ODG262247 ONC262239:ONC262247 OWY262239:OWY262247 PGU262239:PGU262247 PQQ262239:PQQ262247 QAM262239:QAM262247 QKI262239:QKI262247 QUE262239:QUE262247 REA262239:REA262247 RNW262239:RNW262247 RXS262239:RXS262247 SHO262239:SHO262247 SRK262239:SRK262247 TBG262239:TBG262247 TLC262239:TLC262247 TUY262239:TUY262247 UEU262239:UEU262247 UOQ262239:UOQ262247 UYM262239:UYM262247 VII262239:VII262247 VSE262239:VSE262247 WCA262239:WCA262247 WLW262239:WLW262247 WVS262239:WVS262247 K327775:K327783 JG327775:JG327783 TC327775:TC327783 ACY327775:ACY327783 AMU327775:AMU327783 AWQ327775:AWQ327783 BGM327775:BGM327783 BQI327775:BQI327783 CAE327775:CAE327783 CKA327775:CKA327783 CTW327775:CTW327783 DDS327775:DDS327783 DNO327775:DNO327783 DXK327775:DXK327783 EHG327775:EHG327783 ERC327775:ERC327783 FAY327775:FAY327783 FKU327775:FKU327783 FUQ327775:FUQ327783 GEM327775:GEM327783 GOI327775:GOI327783 GYE327775:GYE327783 HIA327775:HIA327783 HRW327775:HRW327783 IBS327775:IBS327783 ILO327775:ILO327783 IVK327775:IVK327783 JFG327775:JFG327783 JPC327775:JPC327783 JYY327775:JYY327783 KIU327775:KIU327783 KSQ327775:KSQ327783 LCM327775:LCM327783 LMI327775:LMI327783 LWE327775:LWE327783 MGA327775:MGA327783 MPW327775:MPW327783 MZS327775:MZS327783 NJO327775:NJO327783 NTK327775:NTK327783 ODG327775:ODG327783 ONC327775:ONC327783 OWY327775:OWY327783 PGU327775:PGU327783 PQQ327775:PQQ327783 QAM327775:QAM327783 QKI327775:QKI327783 QUE327775:QUE327783 REA327775:REA327783 RNW327775:RNW327783 RXS327775:RXS327783 SHO327775:SHO327783 SRK327775:SRK327783 TBG327775:TBG327783 TLC327775:TLC327783 TUY327775:TUY327783 UEU327775:UEU327783 UOQ327775:UOQ327783 UYM327775:UYM327783 VII327775:VII327783 VSE327775:VSE327783 WCA327775:WCA327783 WLW327775:WLW327783 WVS327775:WVS327783 K393311:K393319 JG393311:JG393319 TC393311:TC393319 ACY393311:ACY393319 AMU393311:AMU393319 AWQ393311:AWQ393319 BGM393311:BGM393319 BQI393311:BQI393319 CAE393311:CAE393319 CKA393311:CKA393319 CTW393311:CTW393319 DDS393311:DDS393319 DNO393311:DNO393319 DXK393311:DXK393319 EHG393311:EHG393319 ERC393311:ERC393319 FAY393311:FAY393319 FKU393311:FKU393319 FUQ393311:FUQ393319 GEM393311:GEM393319 GOI393311:GOI393319 GYE393311:GYE393319 HIA393311:HIA393319 HRW393311:HRW393319 IBS393311:IBS393319 ILO393311:ILO393319 IVK393311:IVK393319 JFG393311:JFG393319 JPC393311:JPC393319 JYY393311:JYY393319 KIU393311:KIU393319 KSQ393311:KSQ393319 LCM393311:LCM393319 LMI393311:LMI393319 LWE393311:LWE393319 MGA393311:MGA393319 MPW393311:MPW393319 MZS393311:MZS393319 NJO393311:NJO393319 NTK393311:NTK393319 ODG393311:ODG393319 ONC393311:ONC393319 OWY393311:OWY393319 PGU393311:PGU393319 PQQ393311:PQQ393319 QAM393311:QAM393319 QKI393311:QKI393319 QUE393311:QUE393319 REA393311:REA393319 RNW393311:RNW393319 RXS393311:RXS393319 SHO393311:SHO393319 SRK393311:SRK393319 TBG393311:TBG393319 TLC393311:TLC393319 TUY393311:TUY393319 UEU393311:UEU393319 UOQ393311:UOQ393319 UYM393311:UYM393319 VII393311:VII393319 VSE393311:VSE393319 WCA393311:WCA393319 WLW393311:WLW393319 WVS393311:WVS393319 K458847:K458855 JG458847:JG458855 TC458847:TC458855 ACY458847:ACY458855 AMU458847:AMU458855 AWQ458847:AWQ458855 BGM458847:BGM458855 BQI458847:BQI458855 CAE458847:CAE458855 CKA458847:CKA458855 CTW458847:CTW458855 DDS458847:DDS458855 DNO458847:DNO458855 DXK458847:DXK458855 EHG458847:EHG458855 ERC458847:ERC458855 FAY458847:FAY458855 FKU458847:FKU458855 FUQ458847:FUQ458855 GEM458847:GEM458855 GOI458847:GOI458855 GYE458847:GYE458855 HIA458847:HIA458855 HRW458847:HRW458855 IBS458847:IBS458855 ILO458847:ILO458855 IVK458847:IVK458855 JFG458847:JFG458855 JPC458847:JPC458855 JYY458847:JYY458855 KIU458847:KIU458855 KSQ458847:KSQ458855 LCM458847:LCM458855 LMI458847:LMI458855 LWE458847:LWE458855 MGA458847:MGA458855 MPW458847:MPW458855 MZS458847:MZS458855 NJO458847:NJO458855 NTK458847:NTK458855 ODG458847:ODG458855 ONC458847:ONC458855 OWY458847:OWY458855 PGU458847:PGU458855 PQQ458847:PQQ458855 QAM458847:QAM458855 QKI458847:QKI458855 QUE458847:QUE458855 REA458847:REA458855 RNW458847:RNW458855 RXS458847:RXS458855 SHO458847:SHO458855 SRK458847:SRK458855 TBG458847:TBG458855 TLC458847:TLC458855 TUY458847:TUY458855 UEU458847:UEU458855 UOQ458847:UOQ458855 UYM458847:UYM458855 VII458847:VII458855 VSE458847:VSE458855 WCA458847:WCA458855 WLW458847:WLW458855 WVS458847:WVS458855 K524383:K524391 JG524383:JG524391 TC524383:TC524391 ACY524383:ACY524391 AMU524383:AMU524391 AWQ524383:AWQ524391 BGM524383:BGM524391 BQI524383:BQI524391 CAE524383:CAE524391 CKA524383:CKA524391 CTW524383:CTW524391 DDS524383:DDS524391 DNO524383:DNO524391 DXK524383:DXK524391 EHG524383:EHG524391 ERC524383:ERC524391 FAY524383:FAY524391 FKU524383:FKU524391 FUQ524383:FUQ524391 GEM524383:GEM524391 GOI524383:GOI524391 GYE524383:GYE524391 HIA524383:HIA524391 HRW524383:HRW524391 IBS524383:IBS524391 ILO524383:ILO524391 IVK524383:IVK524391 JFG524383:JFG524391 JPC524383:JPC524391 JYY524383:JYY524391 KIU524383:KIU524391 KSQ524383:KSQ524391 LCM524383:LCM524391 LMI524383:LMI524391 LWE524383:LWE524391 MGA524383:MGA524391 MPW524383:MPW524391 MZS524383:MZS524391 NJO524383:NJO524391 NTK524383:NTK524391 ODG524383:ODG524391 ONC524383:ONC524391 OWY524383:OWY524391 PGU524383:PGU524391 PQQ524383:PQQ524391 QAM524383:QAM524391 QKI524383:QKI524391 QUE524383:QUE524391 REA524383:REA524391 RNW524383:RNW524391 RXS524383:RXS524391 SHO524383:SHO524391 SRK524383:SRK524391 TBG524383:TBG524391 TLC524383:TLC524391 TUY524383:TUY524391 UEU524383:UEU524391 UOQ524383:UOQ524391 UYM524383:UYM524391 VII524383:VII524391 VSE524383:VSE524391 WCA524383:WCA524391 WLW524383:WLW524391 WVS524383:WVS524391 K589919:K589927 JG589919:JG589927 TC589919:TC589927 ACY589919:ACY589927 AMU589919:AMU589927 AWQ589919:AWQ589927 BGM589919:BGM589927 BQI589919:BQI589927 CAE589919:CAE589927 CKA589919:CKA589927 CTW589919:CTW589927 DDS589919:DDS589927 DNO589919:DNO589927 DXK589919:DXK589927 EHG589919:EHG589927 ERC589919:ERC589927 FAY589919:FAY589927 FKU589919:FKU589927 FUQ589919:FUQ589927 GEM589919:GEM589927 GOI589919:GOI589927 GYE589919:GYE589927 HIA589919:HIA589927 HRW589919:HRW589927 IBS589919:IBS589927 ILO589919:ILO589927 IVK589919:IVK589927 JFG589919:JFG589927 JPC589919:JPC589927 JYY589919:JYY589927 KIU589919:KIU589927 KSQ589919:KSQ589927 LCM589919:LCM589927 LMI589919:LMI589927 LWE589919:LWE589927 MGA589919:MGA589927 MPW589919:MPW589927 MZS589919:MZS589927 NJO589919:NJO589927 NTK589919:NTK589927 ODG589919:ODG589927 ONC589919:ONC589927 OWY589919:OWY589927 PGU589919:PGU589927 PQQ589919:PQQ589927 QAM589919:QAM589927 QKI589919:QKI589927 QUE589919:QUE589927 REA589919:REA589927 RNW589919:RNW589927 RXS589919:RXS589927 SHO589919:SHO589927 SRK589919:SRK589927 TBG589919:TBG589927 TLC589919:TLC589927 TUY589919:TUY589927 UEU589919:UEU589927 UOQ589919:UOQ589927 UYM589919:UYM589927 VII589919:VII589927 VSE589919:VSE589927 WCA589919:WCA589927 WLW589919:WLW589927 WVS589919:WVS589927 K655455:K655463 JG655455:JG655463 TC655455:TC655463 ACY655455:ACY655463 AMU655455:AMU655463 AWQ655455:AWQ655463 BGM655455:BGM655463 BQI655455:BQI655463 CAE655455:CAE655463 CKA655455:CKA655463 CTW655455:CTW655463 DDS655455:DDS655463 DNO655455:DNO655463 DXK655455:DXK655463 EHG655455:EHG655463 ERC655455:ERC655463 FAY655455:FAY655463 FKU655455:FKU655463 FUQ655455:FUQ655463 GEM655455:GEM655463 GOI655455:GOI655463 GYE655455:GYE655463 HIA655455:HIA655463 HRW655455:HRW655463 IBS655455:IBS655463 ILO655455:ILO655463 IVK655455:IVK655463 JFG655455:JFG655463 JPC655455:JPC655463 JYY655455:JYY655463 KIU655455:KIU655463 KSQ655455:KSQ655463 LCM655455:LCM655463 LMI655455:LMI655463 LWE655455:LWE655463 MGA655455:MGA655463 MPW655455:MPW655463 MZS655455:MZS655463 NJO655455:NJO655463 NTK655455:NTK655463 ODG655455:ODG655463 ONC655455:ONC655463 OWY655455:OWY655463 PGU655455:PGU655463 PQQ655455:PQQ655463 QAM655455:QAM655463 QKI655455:QKI655463 QUE655455:QUE655463 REA655455:REA655463 RNW655455:RNW655463 RXS655455:RXS655463 SHO655455:SHO655463 SRK655455:SRK655463 TBG655455:TBG655463 TLC655455:TLC655463 TUY655455:TUY655463 UEU655455:UEU655463 UOQ655455:UOQ655463 UYM655455:UYM655463 VII655455:VII655463 VSE655455:VSE655463 WCA655455:WCA655463 WLW655455:WLW655463 WVS655455:WVS655463 K720991:K720999 JG720991:JG720999 TC720991:TC720999 ACY720991:ACY720999 AMU720991:AMU720999 AWQ720991:AWQ720999 BGM720991:BGM720999 BQI720991:BQI720999 CAE720991:CAE720999 CKA720991:CKA720999 CTW720991:CTW720999 DDS720991:DDS720999 DNO720991:DNO720999 DXK720991:DXK720999 EHG720991:EHG720999 ERC720991:ERC720999 FAY720991:FAY720999 FKU720991:FKU720999 FUQ720991:FUQ720999 GEM720991:GEM720999 GOI720991:GOI720999 GYE720991:GYE720999 HIA720991:HIA720999 HRW720991:HRW720999 IBS720991:IBS720999 ILO720991:ILO720999 IVK720991:IVK720999 JFG720991:JFG720999 JPC720991:JPC720999 JYY720991:JYY720999 KIU720991:KIU720999 KSQ720991:KSQ720999 LCM720991:LCM720999 LMI720991:LMI720999 LWE720991:LWE720999 MGA720991:MGA720999 MPW720991:MPW720999 MZS720991:MZS720999 NJO720991:NJO720999 NTK720991:NTK720999 ODG720991:ODG720999 ONC720991:ONC720999 OWY720991:OWY720999 PGU720991:PGU720999 PQQ720991:PQQ720999 QAM720991:QAM720999 QKI720991:QKI720999 QUE720991:QUE720999 REA720991:REA720999 RNW720991:RNW720999 RXS720991:RXS720999 SHO720991:SHO720999 SRK720991:SRK720999 TBG720991:TBG720999 TLC720991:TLC720999 TUY720991:TUY720999 UEU720991:UEU720999 UOQ720991:UOQ720999 UYM720991:UYM720999 VII720991:VII720999 VSE720991:VSE720999 WCA720991:WCA720999 WLW720991:WLW720999 WVS720991:WVS720999 K786527:K786535 JG786527:JG786535 TC786527:TC786535 ACY786527:ACY786535 AMU786527:AMU786535 AWQ786527:AWQ786535 BGM786527:BGM786535 BQI786527:BQI786535 CAE786527:CAE786535 CKA786527:CKA786535 CTW786527:CTW786535 DDS786527:DDS786535 DNO786527:DNO786535 DXK786527:DXK786535 EHG786527:EHG786535 ERC786527:ERC786535 FAY786527:FAY786535 FKU786527:FKU786535 FUQ786527:FUQ786535 GEM786527:GEM786535 GOI786527:GOI786535 GYE786527:GYE786535 HIA786527:HIA786535 HRW786527:HRW786535 IBS786527:IBS786535 ILO786527:ILO786535 IVK786527:IVK786535 JFG786527:JFG786535 JPC786527:JPC786535 JYY786527:JYY786535 KIU786527:KIU786535 KSQ786527:KSQ786535 LCM786527:LCM786535 LMI786527:LMI786535 LWE786527:LWE786535 MGA786527:MGA786535 MPW786527:MPW786535 MZS786527:MZS786535 NJO786527:NJO786535 NTK786527:NTK786535 ODG786527:ODG786535 ONC786527:ONC786535 OWY786527:OWY786535 PGU786527:PGU786535 PQQ786527:PQQ786535 QAM786527:QAM786535 QKI786527:QKI786535 QUE786527:QUE786535 REA786527:REA786535 RNW786527:RNW786535 RXS786527:RXS786535 SHO786527:SHO786535 SRK786527:SRK786535 TBG786527:TBG786535 TLC786527:TLC786535 TUY786527:TUY786535 UEU786527:UEU786535 UOQ786527:UOQ786535 UYM786527:UYM786535 VII786527:VII786535 VSE786527:VSE786535 WCA786527:WCA786535 WLW786527:WLW786535 WVS786527:WVS786535 K852063:K852071 JG852063:JG852071 TC852063:TC852071 ACY852063:ACY852071 AMU852063:AMU852071 AWQ852063:AWQ852071 BGM852063:BGM852071 BQI852063:BQI852071 CAE852063:CAE852071 CKA852063:CKA852071 CTW852063:CTW852071 DDS852063:DDS852071 DNO852063:DNO852071 DXK852063:DXK852071 EHG852063:EHG852071 ERC852063:ERC852071 FAY852063:FAY852071 FKU852063:FKU852071 FUQ852063:FUQ852071 GEM852063:GEM852071 GOI852063:GOI852071 GYE852063:GYE852071 HIA852063:HIA852071 HRW852063:HRW852071 IBS852063:IBS852071 ILO852063:ILO852071 IVK852063:IVK852071 JFG852063:JFG852071 JPC852063:JPC852071 JYY852063:JYY852071 KIU852063:KIU852071 KSQ852063:KSQ852071 LCM852063:LCM852071 LMI852063:LMI852071 LWE852063:LWE852071 MGA852063:MGA852071 MPW852063:MPW852071 MZS852063:MZS852071 NJO852063:NJO852071 NTK852063:NTK852071 ODG852063:ODG852071 ONC852063:ONC852071 OWY852063:OWY852071 PGU852063:PGU852071 PQQ852063:PQQ852071 QAM852063:QAM852071 QKI852063:QKI852071 QUE852063:QUE852071 REA852063:REA852071 RNW852063:RNW852071 RXS852063:RXS852071 SHO852063:SHO852071 SRK852063:SRK852071 TBG852063:TBG852071 TLC852063:TLC852071 TUY852063:TUY852071 UEU852063:UEU852071 UOQ852063:UOQ852071 UYM852063:UYM852071 VII852063:VII852071 VSE852063:VSE852071 WCA852063:WCA852071 WLW852063:WLW852071 WVS852063:WVS852071 K917599:K917607 JG917599:JG917607 TC917599:TC917607 ACY917599:ACY917607 AMU917599:AMU917607 AWQ917599:AWQ917607 BGM917599:BGM917607 BQI917599:BQI917607 CAE917599:CAE917607 CKA917599:CKA917607 CTW917599:CTW917607 DDS917599:DDS917607 DNO917599:DNO917607 DXK917599:DXK917607 EHG917599:EHG917607 ERC917599:ERC917607 FAY917599:FAY917607 FKU917599:FKU917607 FUQ917599:FUQ917607 GEM917599:GEM917607 GOI917599:GOI917607 GYE917599:GYE917607 HIA917599:HIA917607 HRW917599:HRW917607 IBS917599:IBS917607 ILO917599:ILO917607 IVK917599:IVK917607 JFG917599:JFG917607 JPC917599:JPC917607 JYY917599:JYY917607 KIU917599:KIU917607 KSQ917599:KSQ917607 LCM917599:LCM917607 LMI917599:LMI917607 LWE917599:LWE917607 MGA917599:MGA917607 MPW917599:MPW917607 MZS917599:MZS917607 NJO917599:NJO917607 NTK917599:NTK917607 ODG917599:ODG917607 ONC917599:ONC917607 OWY917599:OWY917607 PGU917599:PGU917607 PQQ917599:PQQ917607 QAM917599:QAM917607 QKI917599:QKI917607 QUE917599:QUE917607 REA917599:REA917607 RNW917599:RNW917607 RXS917599:RXS917607 SHO917599:SHO917607 SRK917599:SRK917607 TBG917599:TBG917607 TLC917599:TLC917607 TUY917599:TUY917607 UEU917599:UEU917607 UOQ917599:UOQ917607 UYM917599:UYM917607 VII917599:VII917607 VSE917599:VSE917607 WCA917599:WCA917607 WLW917599:WLW917607 WVS917599:WVS917607 K983135:K983143 JG983135:JG983143 TC983135:TC983143 ACY983135:ACY983143 AMU983135:AMU983143 AWQ983135:AWQ983143 BGM983135:BGM983143 BQI983135:BQI983143 CAE983135:CAE983143 CKA983135:CKA983143 CTW983135:CTW983143 DDS983135:DDS983143 DNO983135:DNO983143 DXK983135:DXK983143 EHG983135:EHG983143 ERC983135:ERC983143 FAY983135:FAY983143 FKU983135:FKU983143 FUQ983135:FUQ983143 GEM983135:GEM983143 GOI983135:GOI983143 GYE983135:GYE983143 HIA983135:HIA983143 HRW983135:HRW983143 IBS983135:IBS983143 ILO983135:ILO983143 IVK983135:IVK983143 JFG983135:JFG983143 JPC983135:JPC983143 JYY983135:JYY983143 KIU983135:KIU983143 KSQ983135:KSQ983143 LCM983135:LCM983143 LMI983135:LMI983143 LWE983135:LWE983143 MGA983135:MGA983143 MPW983135:MPW983143 MZS983135:MZS983143 NJO983135:NJO983143 NTK983135:NTK983143 ODG983135:ODG983143 ONC983135:ONC983143 OWY983135:OWY983143 PGU983135:PGU983143 PQQ983135:PQQ983143 QAM983135:QAM983143 QKI983135:QKI983143 QUE983135:QUE983143 REA983135:REA983143 RNW983135:RNW983143 RXS983135:RXS983143 SHO983135:SHO983143 SRK983135:SRK983143 TBG983135:TBG983143 TLC983135:TLC983143 TUY983135:TUY983143 UEU983135:UEU983143 UOQ983135:UOQ983143 UYM983135:UYM983143 VII983135:VII983143 VSE983135:VSE983143 WCA983135:WCA983143 WLW983135:WLW983143 WVS983135:WVS983143 K76:K81 JG76:JG81 TC76:TC81 ACY76:ACY81 AMU76:AMU81 AWQ76:AWQ81 BGM76:BGM81 BQI76:BQI81 CAE76:CAE81 CKA76:CKA81 CTW76:CTW81 DDS76:DDS81 DNO76:DNO81 DXK76:DXK81 EHG76:EHG81 ERC76:ERC81 FAY76:FAY81 FKU76:FKU81 FUQ76:FUQ81 GEM76:GEM81 GOI76:GOI81 GYE76:GYE81 HIA76:HIA81 HRW76:HRW81 IBS76:IBS81 ILO76:ILO81 IVK76:IVK81 JFG76:JFG81 JPC76:JPC81 JYY76:JYY81 KIU76:KIU81 KSQ76:KSQ81 LCM76:LCM81 LMI76:LMI81 LWE76:LWE81 MGA76:MGA81 MPW76:MPW81 MZS76:MZS81 NJO76:NJO81 NTK76:NTK81 ODG76:ODG81 ONC76:ONC81 OWY76:OWY81 PGU76:PGU81 PQQ76:PQQ81 QAM76:QAM81 QKI76:QKI81 QUE76:QUE81 REA76:REA81 RNW76:RNW81 RXS76:RXS81 SHO76:SHO81 SRK76:SRK81 TBG76:TBG81 TLC76:TLC81 TUY76:TUY81 UEU76:UEU81 UOQ76:UOQ81 UYM76:UYM81 VII76:VII81 VSE76:VSE81 WCA76:WCA81 WLW76:WLW81 WVS76:WVS81 K65615:K65619 JG65615:JG65619 TC65615:TC65619 ACY65615:ACY65619 AMU65615:AMU65619 AWQ65615:AWQ65619 BGM65615:BGM65619 BQI65615:BQI65619 CAE65615:CAE65619 CKA65615:CKA65619 CTW65615:CTW65619 DDS65615:DDS65619 DNO65615:DNO65619 DXK65615:DXK65619 EHG65615:EHG65619 ERC65615:ERC65619 FAY65615:FAY65619 FKU65615:FKU65619 FUQ65615:FUQ65619 GEM65615:GEM65619 GOI65615:GOI65619 GYE65615:GYE65619 HIA65615:HIA65619 HRW65615:HRW65619 IBS65615:IBS65619 ILO65615:ILO65619 IVK65615:IVK65619 JFG65615:JFG65619 JPC65615:JPC65619 JYY65615:JYY65619 KIU65615:KIU65619 KSQ65615:KSQ65619 LCM65615:LCM65619 LMI65615:LMI65619 LWE65615:LWE65619 MGA65615:MGA65619 MPW65615:MPW65619 MZS65615:MZS65619 NJO65615:NJO65619 NTK65615:NTK65619 ODG65615:ODG65619 ONC65615:ONC65619 OWY65615:OWY65619 PGU65615:PGU65619 PQQ65615:PQQ65619 QAM65615:QAM65619 QKI65615:QKI65619 QUE65615:QUE65619 REA65615:REA65619 RNW65615:RNW65619 RXS65615:RXS65619 SHO65615:SHO65619 SRK65615:SRK65619 TBG65615:TBG65619 TLC65615:TLC65619 TUY65615:TUY65619 UEU65615:UEU65619 UOQ65615:UOQ65619 UYM65615:UYM65619 VII65615:VII65619 VSE65615:VSE65619 WCA65615:WCA65619 WLW65615:WLW65619 WVS65615:WVS65619 K131151:K131155 JG131151:JG131155 TC131151:TC131155 ACY131151:ACY131155 AMU131151:AMU131155 AWQ131151:AWQ131155 BGM131151:BGM131155 BQI131151:BQI131155 CAE131151:CAE131155 CKA131151:CKA131155 CTW131151:CTW131155 DDS131151:DDS131155 DNO131151:DNO131155 DXK131151:DXK131155 EHG131151:EHG131155 ERC131151:ERC131155 FAY131151:FAY131155 FKU131151:FKU131155 FUQ131151:FUQ131155 GEM131151:GEM131155 GOI131151:GOI131155 GYE131151:GYE131155 HIA131151:HIA131155 HRW131151:HRW131155 IBS131151:IBS131155 ILO131151:ILO131155 IVK131151:IVK131155 JFG131151:JFG131155 JPC131151:JPC131155 JYY131151:JYY131155 KIU131151:KIU131155 KSQ131151:KSQ131155 LCM131151:LCM131155 LMI131151:LMI131155 LWE131151:LWE131155 MGA131151:MGA131155 MPW131151:MPW131155 MZS131151:MZS131155 NJO131151:NJO131155 NTK131151:NTK131155 ODG131151:ODG131155 ONC131151:ONC131155 OWY131151:OWY131155 PGU131151:PGU131155 PQQ131151:PQQ131155 QAM131151:QAM131155 QKI131151:QKI131155 QUE131151:QUE131155 REA131151:REA131155 RNW131151:RNW131155 RXS131151:RXS131155 SHO131151:SHO131155 SRK131151:SRK131155 TBG131151:TBG131155 TLC131151:TLC131155 TUY131151:TUY131155 UEU131151:UEU131155 UOQ131151:UOQ131155 UYM131151:UYM131155 VII131151:VII131155 VSE131151:VSE131155 WCA131151:WCA131155 WLW131151:WLW131155 WVS131151:WVS131155 K196687:K196691 JG196687:JG196691 TC196687:TC196691 ACY196687:ACY196691 AMU196687:AMU196691 AWQ196687:AWQ196691 BGM196687:BGM196691 BQI196687:BQI196691 CAE196687:CAE196691 CKA196687:CKA196691 CTW196687:CTW196691 DDS196687:DDS196691 DNO196687:DNO196691 DXK196687:DXK196691 EHG196687:EHG196691 ERC196687:ERC196691 FAY196687:FAY196691 FKU196687:FKU196691 FUQ196687:FUQ196691 GEM196687:GEM196691 GOI196687:GOI196691 GYE196687:GYE196691 HIA196687:HIA196691 HRW196687:HRW196691 IBS196687:IBS196691 ILO196687:ILO196691 IVK196687:IVK196691 JFG196687:JFG196691 JPC196687:JPC196691 JYY196687:JYY196691 KIU196687:KIU196691 KSQ196687:KSQ196691 LCM196687:LCM196691 LMI196687:LMI196691 LWE196687:LWE196691 MGA196687:MGA196691 MPW196687:MPW196691 MZS196687:MZS196691 NJO196687:NJO196691 NTK196687:NTK196691 ODG196687:ODG196691 ONC196687:ONC196691 OWY196687:OWY196691 PGU196687:PGU196691 PQQ196687:PQQ196691 QAM196687:QAM196691 QKI196687:QKI196691 QUE196687:QUE196691 REA196687:REA196691 RNW196687:RNW196691 RXS196687:RXS196691 SHO196687:SHO196691 SRK196687:SRK196691 TBG196687:TBG196691 TLC196687:TLC196691 TUY196687:TUY196691 UEU196687:UEU196691 UOQ196687:UOQ196691 UYM196687:UYM196691 VII196687:VII196691 VSE196687:VSE196691 WCA196687:WCA196691 WLW196687:WLW196691 WVS196687:WVS196691 K262223:K262227 JG262223:JG262227 TC262223:TC262227 ACY262223:ACY262227 AMU262223:AMU262227 AWQ262223:AWQ262227 BGM262223:BGM262227 BQI262223:BQI262227 CAE262223:CAE262227 CKA262223:CKA262227 CTW262223:CTW262227 DDS262223:DDS262227 DNO262223:DNO262227 DXK262223:DXK262227 EHG262223:EHG262227 ERC262223:ERC262227 FAY262223:FAY262227 FKU262223:FKU262227 FUQ262223:FUQ262227 GEM262223:GEM262227 GOI262223:GOI262227 GYE262223:GYE262227 HIA262223:HIA262227 HRW262223:HRW262227 IBS262223:IBS262227 ILO262223:ILO262227 IVK262223:IVK262227 JFG262223:JFG262227 JPC262223:JPC262227 JYY262223:JYY262227 KIU262223:KIU262227 KSQ262223:KSQ262227 LCM262223:LCM262227 LMI262223:LMI262227 LWE262223:LWE262227 MGA262223:MGA262227 MPW262223:MPW262227 MZS262223:MZS262227 NJO262223:NJO262227 NTK262223:NTK262227 ODG262223:ODG262227 ONC262223:ONC262227 OWY262223:OWY262227 PGU262223:PGU262227 PQQ262223:PQQ262227 QAM262223:QAM262227 QKI262223:QKI262227 QUE262223:QUE262227 REA262223:REA262227 RNW262223:RNW262227 RXS262223:RXS262227 SHO262223:SHO262227 SRK262223:SRK262227 TBG262223:TBG262227 TLC262223:TLC262227 TUY262223:TUY262227 UEU262223:UEU262227 UOQ262223:UOQ262227 UYM262223:UYM262227 VII262223:VII262227 VSE262223:VSE262227 WCA262223:WCA262227 WLW262223:WLW262227 WVS262223:WVS262227 K327759:K327763 JG327759:JG327763 TC327759:TC327763 ACY327759:ACY327763 AMU327759:AMU327763 AWQ327759:AWQ327763 BGM327759:BGM327763 BQI327759:BQI327763 CAE327759:CAE327763 CKA327759:CKA327763 CTW327759:CTW327763 DDS327759:DDS327763 DNO327759:DNO327763 DXK327759:DXK327763 EHG327759:EHG327763 ERC327759:ERC327763 FAY327759:FAY327763 FKU327759:FKU327763 FUQ327759:FUQ327763 GEM327759:GEM327763 GOI327759:GOI327763 GYE327759:GYE327763 HIA327759:HIA327763 HRW327759:HRW327763 IBS327759:IBS327763 ILO327759:ILO327763 IVK327759:IVK327763 JFG327759:JFG327763 JPC327759:JPC327763 JYY327759:JYY327763 KIU327759:KIU327763 KSQ327759:KSQ327763 LCM327759:LCM327763 LMI327759:LMI327763 LWE327759:LWE327763 MGA327759:MGA327763 MPW327759:MPW327763 MZS327759:MZS327763 NJO327759:NJO327763 NTK327759:NTK327763 ODG327759:ODG327763 ONC327759:ONC327763 OWY327759:OWY327763 PGU327759:PGU327763 PQQ327759:PQQ327763 QAM327759:QAM327763 QKI327759:QKI327763 QUE327759:QUE327763 REA327759:REA327763 RNW327759:RNW327763 RXS327759:RXS327763 SHO327759:SHO327763 SRK327759:SRK327763 TBG327759:TBG327763 TLC327759:TLC327763 TUY327759:TUY327763 UEU327759:UEU327763 UOQ327759:UOQ327763 UYM327759:UYM327763 VII327759:VII327763 VSE327759:VSE327763 WCA327759:WCA327763 WLW327759:WLW327763 WVS327759:WVS327763 K393295:K393299 JG393295:JG393299 TC393295:TC393299 ACY393295:ACY393299 AMU393295:AMU393299 AWQ393295:AWQ393299 BGM393295:BGM393299 BQI393295:BQI393299 CAE393295:CAE393299 CKA393295:CKA393299 CTW393295:CTW393299 DDS393295:DDS393299 DNO393295:DNO393299 DXK393295:DXK393299 EHG393295:EHG393299 ERC393295:ERC393299 FAY393295:FAY393299 FKU393295:FKU393299 FUQ393295:FUQ393299 GEM393295:GEM393299 GOI393295:GOI393299 GYE393295:GYE393299 HIA393295:HIA393299 HRW393295:HRW393299 IBS393295:IBS393299 ILO393295:ILO393299 IVK393295:IVK393299 JFG393295:JFG393299 JPC393295:JPC393299 JYY393295:JYY393299 KIU393295:KIU393299 KSQ393295:KSQ393299 LCM393295:LCM393299 LMI393295:LMI393299 LWE393295:LWE393299 MGA393295:MGA393299 MPW393295:MPW393299 MZS393295:MZS393299 NJO393295:NJO393299 NTK393295:NTK393299 ODG393295:ODG393299 ONC393295:ONC393299 OWY393295:OWY393299 PGU393295:PGU393299 PQQ393295:PQQ393299 QAM393295:QAM393299 QKI393295:QKI393299 QUE393295:QUE393299 REA393295:REA393299 RNW393295:RNW393299 RXS393295:RXS393299 SHO393295:SHO393299 SRK393295:SRK393299 TBG393295:TBG393299 TLC393295:TLC393299 TUY393295:TUY393299 UEU393295:UEU393299 UOQ393295:UOQ393299 UYM393295:UYM393299 VII393295:VII393299 VSE393295:VSE393299 WCA393295:WCA393299 WLW393295:WLW393299 WVS393295:WVS393299 K458831:K458835 JG458831:JG458835 TC458831:TC458835 ACY458831:ACY458835 AMU458831:AMU458835 AWQ458831:AWQ458835 BGM458831:BGM458835 BQI458831:BQI458835 CAE458831:CAE458835 CKA458831:CKA458835 CTW458831:CTW458835 DDS458831:DDS458835 DNO458831:DNO458835 DXK458831:DXK458835 EHG458831:EHG458835 ERC458831:ERC458835 FAY458831:FAY458835 FKU458831:FKU458835 FUQ458831:FUQ458835 GEM458831:GEM458835 GOI458831:GOI458835 GYE458831:GYE458835 HIA458831:HIA458835 HRW458831:HRW458835 IBS458831:IBS458835 ILO458831:ILO458835 IVK458831:IVK458835 JFG458831:JFG458835 JPC458831:JPC458835 JYY458831:JYY458835 KIU458831:KIU458835 KSQ458831:KSQ458835 LCM458831:LCM458835 LMI458831:LMI458835 LWE458831:LWE458835 MGA458831:MGA458835 MPW458831:MPW458835 MZS458831:MZS458835 NJO458831:NJO458835 NTK458831:NTK458835 ODG458831:ODG458835 ONC458831:ONC458835 OWY458831:OWY458835 PGU458831:PGU458835 PQQ458831:PQQ458835 QAM458831:QAM458835 QKI458831:QKI458835 QUE458831:QUE458835 REA458831:REA458835 RNW458831:RNW458835 RXS458831:RXS458835 SHO458831:SHO458835 SRK458831:SRK458835 TBG458831:TBG458835 TLC458831:TLC458835 TUY458831:TUY458835 UEU458831:UEU458835 UOQ458831:UOQ458835 UYM458831:UYM458835 VII458831:VII458835 VSE458831:VSE458835 WCA458831:WCA458835 WLW458831:WLW458835 WVS458831:WVS458835 K524367:K524371 JG524367:JG524371 TC524367:TC524371 ACY524367:ACY524371 AMU524367:AMU524371 AWQ524367:AWQ524371 BGM524367:BGM524371 BQI524367:BQI524371 CAE524367:CAE524371 CKA524367:CKA524371 CTW524367:CTW524371 DDS524367:DDS524371 DNO524367:DNO524371 DXK524367:DXK524371 EHG524367:EHG524371 ERC524367:ERC524371 FAY524367:FAY524371 FKU524367:FKU524371 FUQ524367:FUQ524371 GEM524367:GEM524371 GOI524367:GOI524371 GYE524367:GYE524371 HIA524367:HIA524371 HRW524367:HRW524371 IBS524367:IBS524371 ILO524367:ILO524371 IVK524367:IVK524371 JFG524367:JFG524371 JPC524367:JPC524371 JYY524367:JYY524371 KIU524367:KIU524371 KSQ524367:KSQ524371 LCM524367:LCM524371 LMI524367:LMI524371 LWE524367:LWE524371 MGA524367:MGA524371 MPW524367:MPW524371 MZS524367:MZS524371 NJO524367:NJO524371 NTK524367:NTK524371 ODG524367:ODG524371 ONC524367:ONC524371 OWY524367:OWY524371 PGU524367:PGU524371 PQQ524367:PQQ524371 QAM524367:QAM524371 QKI524367:QKI524371 QUE524367:QUE524371 REA524367:REA524371 RNW524367:RNW524371 RXS524367:RXS524371 SHO524367:SHO524371 SRK524367:SRK524371 TBG524367:TBG524371 TLC524367:TLC524371 TUY524367:TUY524371 UEU524367:UEU524371 UOQ524367:UOQ524371 UYM524367:UYM524371 VII524367:VII524371 VSE524367:VSE524371 WCA524367:WCA524371 WLW524367:WLW524371 WVS524367:WVS524371 K589903:K589907 JG589903:JG589907 TC589903:TC589907 ACY589903:ACY589907 AMU589903:AMU589907 AWQ589903:AWQ589907 BGM589903:BGM589907 BQI589903:BQI589907 CAE589903:CAE589907 CKA589903:CKA589907 CTW589903:CTW589907 DDS589903:DDS589907 DNO589903:DNO589907 DXK589903:DXK589907 EHG589903:EHG589907 ERC589903:ERC589907 FAY589903:FAY589907 FKU589903:FKU589907 FUQ589903:FUQ589907 GEM589903:GEM589907 GOI589903:GOI589907 GYE589903:GYE589907 HIA589903:HIA589907 HRW589903:HRW589907 IBS589903:IBS589907 ILO589903:ILO589907 IVK589903:IVK589907 JFG589903:JFG589907 JPC589903:JPC589907 JYY589903:JYY589907 KIU589903:KIU589907 KSQ589903:KSQ589907 LCM589903:LCM589907 LMI589903:LMI589907 LWE589903:LWE589907 MGA589903:MGA589907 MPW589903:MPW589907 MZS589903:MZS589907 NJO589903:NJO589907 NTK589903:NTK589907 ODG589903:ODG589907 ONC589903:ONC589907 OWY589903:OWY589907 PGU589903:PGU589907 PQQ589903:PQQ589907 QAM589903:QAM589907 QKI589903:QKI589907 QUE589903:QUE589907 REA589903:REA589907 RNW589903:RNW589907 RXS589903:RXS589907 SHO589903:SHO589907 SRK589903:SRK589907 TBG589903:TBG589907 TLC589903:TLC589907 TUY589903:TUY589907 UEU589903:UEU589907 UOQ589903:UOQ589907 UYM589903:UYM589907 VII589903:VII589907 VSE589903:VSE589907 WCA589903:WCA589907 WLW589903:WLW589907 WVS589903:WVS589907 K655439:K655443 JG655439:JG655443 TC655439:TC655443 ACY655439:ACY655443 AMU655439:AMU655443 AWQ655439:AWQ655443 BGM655439:BGM655443 BQI655439:BQI655443 CAE655439:CAE655443 CKA655439:CKA655443 CTW655439:CTW655443 DDS655439:DDS655443 DNO655439:DNO655443 DXK655439:DXK655443 EHG655439:EHG655443 ERC655439:ERC655443 FAY655439:FAY655443 FKU655439:FKU655443 FUQ655439:FUQ655443 GEM655439:GEM655443 GOI655439:GOI655443 GYE655439:GYE655443 HIA655439:HIA655443 HRW655439:HRW655443 IBS655439:IBS655443 ILO655439:ILO655443 IVK655439:IVK655443 JFG655439:JFG655443 JPC655439:JPC655443 JYY655439:JYY655443 KIU655439:KIU655443 KSQ655439:KSQ655443 LCM655439:LCM655443 LMI655439:LMI655443 LWE655439:LWE655443 MGA655439:MGA655443 MPW655439:MPW655443 MZS655439:MZS655443 NJO655439:NJO655443 NTK655439:NTK655443 ODG655439:ODG655443 ONC655439:ONC655443 OWY655439:OWY655443 PGU655439:PGU655443 PQQ655439:PQQ655443 QAM655439:QAM655443 QKI655439:QKI655443 QUE655439:QUE655443 REA655439:REA655443 RNW655439:RNW655443 RXS655439:RXS655443 SHO655439:SHO655443 SRK655439:SRK655443 TBG655439:TBG655443 TLC655439:TLC655443 TUY655439:TUY655443 UEU655439:UEU655443 UOQ655439:UOQ655443 UYM655439:UYM655443 VII655439:VII655443 VSE655439:VSE655443 WCA655439:WCA655443 WLW655439:WLW655443 WVS655439:WVS655443 K720975:K720979 JG720975:JG720979 TC720975:TC720979 ACY720975:ACY720979 AMU720975:AMU720979 AWQ720975:AWQ720979 BGM720975:BGM720979 BQI720975:BQI720979 CAE720975:CAE720979 CKA720975:CKA720979 CTW720975:CTW720979 DDS720975:DDS720979 DNO720975:DNO720979 DXK720975:DXK720979 EHG720975:EHG720979 ERC720975:ERC720979 FAY720975:FAY720979 FKU720975:FKU720979 FUQ720975:FUQ720979 GEM720975:GEM720979 GOI720975:GOI720979 GYE720975:GYE720979 HIA720975:HIA720979 HRW720975:HRW720979 IBS720975:IBS720979 ILO720975:ILO720979 IVK720975:IVK720979 JFG720975:JFG720979 JPC720975:JPC720979 JYY720975:JYY720979 KIU720975:KIU720979 KSQ720975:KSQ720979 LCM720975:LCM720979 LMI720975:LMI720979 LWE720975:LWE720979 MGA720975:MGA720979 MPW720975:MPW720979 MZS720975:MZS720979 NJO720975:NJO720979 NTK720975:NTK720979 ODG720975:ODG720979 ONC720975:ONC720979 OWY720975:OWY720979 PGU720975:PGU720979 PQQ720975:PQQ720979 QAM720975:QAM720979 QKI720975:QKI720979 QUE720975:QUE720979 REA720975:REA720979 RNW720975:RNW720979 RXS720975:RXS720979 SHO720975:SHO720979 SRK720975:SRK720979 TBG720975:TBG720979 TLC720975:TLC720979 TUY720975:TUY720979 UEU720975:UEU720979 UOQ720975:UOQ720979 UYM720975:UYM720979 VII720975:VII720979 VSE720975:VSE720979 WCA720975:WCA720979 WLW720975:WLW720979 WVS720975:WVS720979 K786511:K786515 JG786511:JG786515 TC786511:TC786515 ACY786511:ACY786515 AMU786511:AMU786515 AWQ786511:AWQ786515 BGM786511:BGM786515 BQI786511:BQI786515 CAE786511:CAE786515 CKA786511:CKA786515 CTW786511:CTW786515 DDS786511:DDS786515 DNO786511:DNO786515 DXK786511:DXK786515 EHG786511:EHG786515 ERC786511:ERC786515 FAY786511:FAY786515 FKU786511:FKU786515 FUQ786511:FUQ786515 GEM786511:GEM786515 GOI786511:GOI786515 GYE786511:GYE786515 HIA786511:HIA786515 HRW786511:HRW786515 IBS786511:IBS786515 ILO786511:ILO786515 IVK786511:IVK786515 JFG786511:JFG786515 JPC786511:JPC786515 JYY786511:JYY786515 KIU786511:KIU786515 KSQ786511:KSQ786515 LCM786511:LCM786515 LMI786511:LMI786515 LWE786511:LWE786515 MGA786511:MGA786515 MPW786511:MPW786515 MZS786511:MZS786515 NJO786511:NJO786515 NTK786511:NTK786515 ODG786511:ODG786515 ONC786511:ONC786515 OWY786511:OWY786515 PGU786511:PGU786515 PQQ786511:PQQ786515 QAM786511:QAM786515 QKI786511:QKI786515 QUE786511:QUE786515 REA786511:REA786515 RNW786511:RNW786515 RXS786511:RXS786515 SHO786511:SHO786515 SRK786511:SRK786515 TBG786511:TBG786515 TLC786511:TLC786515 TUY786511:TUY786515 UEU786511:UEU786515 UOQ786511:UOQ786515 UYM786511:UYM786515 VII786511:VII786515 VSE786511:VSE786515 WCA786511:WCA786515 WLW786511:WLW786515 WVS786511:WVS786515 K852047:K852051 JG852047:JG852051 TC852047:TC852051 ACY852047:ACY852051 AMU852047:AMU852051 AWQ852047:AWQ852051 BGM852047:BGM852051 BQI852047:BQI852051 CAE852047:CAE852051 CKA852047:CKA852051 CTW852047:CTW852051 DDS852047:DDS852051 DNO852047:DNO852051 DXK852047:DXK852051 EHG852047:EHG852051 ERC852047:ERC852051 FAY852047:FAY852051 FKU852047:FKU852051 FUQ852047:FUQ852051 GEM852047:GEM852051 GOI852047:GOI852051 GYE852047:GYE852051 HIA852047:HIA852051 HRW852047:HRW852051 IBS852047:IBS852051 ILO852047:ILO852051 IVK852047:IVK852051 JFG852047:JFG852051 JPC852047:JPC852051 JYY852047:JYY852051 KIU852047:KIU852051 KSQ852047:KSQ852051 LCM852047:LCM852051 LMI852047:LMI852051 LWE852047:LWE852051 MGA852047:MGA852051 MPW852047:MPW852051 MZS852047:MZS852051 NJO852047:NJO852051 NTK852047:NTK852051 ODG852047:ODG852051 ONC852047:ONC852051 OWY852047:OWY852051 PGU852047:PGU852051 PQQ852047:PQQ852051 QAM852047:QAM852051 QKI852047:QKI852051 QUE852047:QUE852051 REA852047:REA852051 RNW852047:RNW852051 RXS852047:RXS852051 SHO852047:SHO852051 SRK852047:SRK852051 TBG852047:TBG852051 TLC852047:TLC852051 TUY852047:TUY852051 UEU852047:UEU852051 UOQ852047:UOQ852051 UYM852047:UYM852051 VII852047:VII852051 VSE852047:VSE852051 WCA852047:WCA852051 WLW852047:WLW852051 WVS852047:WVS852051 K917583:K917587 JG917583:JG917587 TC917583:TC917587 ACY917583:ACY917587 AMU917583:AMU917587 AWQ917583:AWQ917587 BGM917583:BGM917587 BQI917583:BQI917587 CAE917583:CAE917587 CKA917583:CKA917587 CTW917583:CTW917587 DDS917583:DDS917587 DNO917583:DNO917587 DXK917583:DXK917587 EHG917583:EHG917587 ERC917583:ERC917587 FAY917583:FAY917587 FKU917583:FKU917587 FUQ917583:FUQ917587 GEM917583:GEM917587 GOI917583:GOI917587 GYE917583:GYE917587 HIA917583:HIA917587 HRW917583:HRW917587 IBS917583:IBS917587 ILO917583:ILO917587 IVK917583:IVK917587 JFG917583:JFG917587 JPC917583:JPC917587 JYY917583:JYY917587 KIU917583:KIU917587 KSQ917583:KSQ917587 LCM917583:LCM917587 LMI917583:LMI917587 LWE917583:LWE917587 MGA917583:MGA917587 MPW917583:MPW917587 MZS917583:MZS917587 NJO917583:NJO917587 NTK917583:NTK917587 ODG917583:ODG917587 ONC917583:ONC917587 OWY917583:OWY917587 PGU917583:PGU917587 PQQ917583:PQQ917587 QAM917583:QAM917587 QKI917583:QKI917587 QUE917583:QUE917587 REA917583:REA917587 RNW917583:RNW917587 RXS917583:RXS917587 SHO917583:SHO917587 SRK917583:SRK917587 TBG917583:TBG917587 TLC917583:TLC917587 TUY917583:TUY917587 UEU917583:UEU917587 UOQ917583:UOQ917587 UYM917583:UYM917587 VII917583:VII917587 VSE917583:VSE917587 WCA917583:WCA917587 WLW917583:WLW917587 WVS917583:WVS917587 K983119:K983123 JG983119:JG983123 TC983119:TC983123 ACY983119:ACY983123 AMU983119:AMU983123 AWQ983119:AWQ983123 BGM983119:BGM983123 BQI983119:BQI983123 CAE983119:CAE983123 CKA983119:CKA983123 CTW983119:CTW983123 DDS983119:DDS983123 DNO983119:DNO983123 DXK983119:DXK983123 EHG983119:EHG983123 ERC983119:ERC983123 FAY983119:FAY983123 FKU983119:FKU983123 FUQ983119:FUQ983123 GEM983119:GEM983123 GOI983119:GOI983123 GYE983119:GYE983123 HIA983119:HIA983123 HRW983119:HRW983123 IBS983119:IBS983123 ILO983119:ILO983123 IVK983119:IVK983123 JFG983119:JFG983123 JPC983119:JPC983123 JYY983119:JYY983123 KIU983119:KIU983123 KSQ983119:KSQ983123 LCM983119:LCM983123 LMI983119:LMI983123 LWE983119:LWE983123 MGA983119:MGA983123 MPW983119:MPW983123 MZS983119:MZS983123 NJO983119:NJO983123 NTK983119:NTK983123 ODG983119:ODG983123 ONC983119:ONC983123 OWY983119:OWY983123 PGU983119:PGU983123 PQQ983119:PQQ983123 QAM983119:QAM983123 QKI983119:QKI983123 QUE983119:QUE983123 REA983119:REA983123 RNW983119:RNW983123 RXS983119:RXS983123 SHO983119:SHO983123 SRK983119:SRK983123 TBG983119:TBG983123 TLC983119:TLC983123 TUY983119:TUY983123 UEU983119:UEU983123 UOQ983119:UOQ983123 UYM983119:UYM983123 VII983119:VII983123 VSE983119:VSE983123 WCA983119:WCA983123 WLW983119:WLW983123 WVS983119:WVS983123">
      <formula1>$S$31:$T$31</formula1>
    </dataValidation>
    <dataValidation type="list" allowBlank="1" showInputMessage="1" showErrorMessage="1" sqref="WVQ983095 WBY983095 VSC983095 VIG983095 UYK983095 UOO983095 UES983095 TUW983095 TLA983095 TBE983095 SRI983095 SHM983095 RXQ983095 RNU983095 RDY983095 QUC983095 QKG983095 QAK983095 PQO983095 PGS983095 OWW983095 ONA983095 ODE983095 NTI983095 NJM983095 MZQ983095 MPU983095 MFY983095 LWC983095 LMG983095 LCK983095 KSO983095 KIS983095 JYW983095 JPA983095 JFE983095 IVI983095 ILM983095 IBQ983095 HRU983095 HHY983095 GYC983095 GOG983095 GEK983095 FUO983095 FKS983095 FAW983095 ERA983095 EHE983095 DXI983095 DNM983095 DDQ983095 CTU983095 CJY983095 CAC983095 BQG983095 BGK983095 AWO983095 AMS983095 ACW983095 TA983095 JE983095 H983095:I983095 WVQ917559 WLU917559 WBY917559 VSC917559 VIG917559 UYK917559 UOO917559 UES917559 TUW917559 TLA917559 TBE917559 SRI917559 SHM917559 RXQ917559 RNU917559 RDY917559 QUC917559 QKG917559 QAK917559 PQO917559 PGS917559 OWW917559 ONA917559 ODE917559 NTI917559 NJM917559 MZQ917559 MPU917559 MFY917559 LWC917559 LMG917559 LCK917559 KSO917559 KIS917559 JYW917559 JPA917559 JFE917559 IVI917559 ILM917559 IBQ917559 HRU917559 HHY917559 GYC917559 GOG917559 GEK917559 FUO917559 FKS917559 FAW917559 ERA917559 EHE917559 DXI917559 DNM917559 DDQ917559 CTU917559 CJY917559 CAC917559 BQG917559 BGK917559 AWO917559 AMS917559 ACW917559 TA917559 JE917559 H917559:I917559 WVQ852023 WLU852023 WBY852023 VSC852023 VIG852023 UYK852023 UOO852023 UES852023 TUW852023 TLA852023 TBE852023 SRI852023 SHM852023 RXQ852023 RNU852023 RDY852023 QUC852023 QKG852023 QAK852023 PQO852023 PGS852023 OWW852023 ONA852023 ODE852023 NTI852023 NJM852023 MZQ852023 MPU852023 MFY852023 LWC852023 LMG852023 LCK852023 KSO852023 KIS852023 JYW852023 JPA852023 JFE852023 IVI852023 ILM852023 IBQ852023 HRU852023 HHY852023 GYC852023 GOG852023 GEK852023 FUO852023 FKS852023 FAW852023 ERA852023 EHE852023 DXI852023 DNM852023 DDQ852023 CTU852023 CJY852023 CAC852023 BQG852023 BGK852023 AWO852023 AMS852023 ACW852023 TA852023 JE852023 H852023:I852023 WVQ786487 WLU786487 WBY786487 VSC786487 VIG786487 UYK786487 UOO786487 UES786487 TUW786487 TLA786487 TBE786487 SRI786487 SHM786487 RXQ786487 RNU786487 RDY786487 QUC786487 QKG786487 QAK786487 PQO786487 PGS786487 OWW786487 ONA786487 ODE786487 NTI786487 NJM786487 MZQ786487 MPU786487 MFY786487 LWC786487 LMG786487 LCK786487 KSO786487 KIS786487 JYW786487 JPA786487 JFE786487 IVI786487 ILM786487 IBQ786487 HRU786487 HHY786487 GYC786487 GOG786487 GEK786487 FUO786487 FKS786487 FAW786487 ERA786487 EHE786487 DXI786487 DNM786487 DDQ786487 CTU786487 CJY786487 CAC786487 BQG786487 BGK786487 AWO786487 AMS786487 ACW786487 TA786487 JE786487 H786487:I786487 WVQ720951 WLU720951 WBY720951 VSC720951 VIG720951 UYK720951 UOO720951 UES720951 TUW720951 TLA720951 TBE720951 SRI720951 SHM720951 RXQ720951 RNU720951 RDY720951 QUC720951 QKG720951 QAK720951 PQO720951 PGS720951 OWW720951 ONA720951 ODE720951 NTI720951 NJM720951 MZQ720951 MPU720951 MFY720951 LWC720951 LMG720951 LCK720951 KSO720951 KIS720951 JYW720951 JPA720951 JFE720951 IVI720951 ILM720951 IBQ720951 HRU720951 HHY720951 GYC720951 GOG720951 GEK720951 FUO720951 FKS720951 FAW720951 ERA720951 EHE720951 DXI720951 DNM720951 DDQ720951 CTU720951 CJY720951 CAC720951 BQG720951 BGK720951 AWO720951 AMS720951 ACW720951 TA720951 JE720951 H720951:I720951 WVQ655415 WLU655415 WBY655415 VSC655415 VIG655415 UYK655415 UOO655415 UES655415 TUW655415 TLA655415 TBE655415 SRI655415 SHM655415 RXQ655415 RNU655415 RDY655415 QUC655415 QKG655415 QAK655415 PQO655415 PGS655415 OWW655415 ONA655415 ODE655415 NTI655415 NJM655415 MZQ655415 MPU655415 MFY655415 LWC655415 LMG655415 LCK655415 KSO655415 KIS655415 JYW655415 JPA655415 JFE655415 IVI655415 ILM655415 IBQ655415 HRU655415 HHY655415 GYC655415 GOG655415 GEK655415 FUO655415 FKS655415 FAW655415 ERA655415 EHE655415 DXI655415 DNM655415 DDQ655415 CTU655415 CJY655415 CAC655415 BQG655415 BGK655415 AWO655415 AMS655415 ACW655415 TA655415 JE655415 H655415:I655415 WVQ589879 WLU589879 WBY589879 VSC589879 VIG589879 UYK589879 UOO589879 UES589879 TUW589879 TLA589879 TBE589879 SRI589879 SHM589879 RXQ589879 RNU589879 RDY589879 QUC589879 QKG589879 QAK589879 PQO589879 PGS589879 OWW589879 ONA589879 ODE589879 NTI589879 NJM589879 MZQ589879 MPU589879 MFY589879 LWC589879 LMG589879 LCK589879 KSO589879 KIS589879 JYW589879 JPA589879 JFE589879 IVI589879 ILM589879 IBQ589879 HRU589879 HHY589879 GYC589879 GOG589879 GEK589879 FUO589879 FKS589879 FAW589879 ERA589879 EHE589879 DXI589879 DNM589879 DDQ589879 CTU589879 CJY589879 CAC589879 BQG589879 BGK589879 AWO589879 AMS589879 ACW589879 TA589879 JE589879 H589879:I589879 WVQ524343 WLU524343 WBY524343 VSC524343 VIG524343 UYK524343 UOO524343 UES524343 TUW524343 TLA524343 TBE524343 SRI524343 SHM524343 RXQ524343 RNU524343 RDY524343 QUC524343 QKG524343 QAK524343 PQO524343 PGS524343 OWW524343 ONA524343 ODE524343 NTI524343 NJM524343 MZQ524343 MPU524343 MFY524343 LWC524343 LMG524343 LCK524343 KSO524343 KIS524343 JYW524343 JPA524343 JFE524343 IVI524343 ILM524343 IBQ524343 HRU524343 HHY524343 GYC524343 GOG524343 GEK524343 FUO524343 FKS524343 FAW524343 ERA524343 EHE524343 DXI524343 DNM524343 DDQ524343 CTU524343 CJY524343 CAC524343 BQG524343 BGK524343 AWO524343 AMS524343 ACW524343 TA524343 JE524343 H524343:I524343 WVQ458807 WLU458807 WBY458807 VSC458807 VIG458807 UYK458807 UOO458807 UES458807 TUW458807 TLA458807 TBE458807 SRI458807 SHM458807 RXQ458807 RNU458807 RDY458807 QUC458807 QKG458807 QAK458807 PQO458807 PGS458807 OWW458807 ONA458807 ODE458807 NTI458807 NJM458807 MZQ458807 MPU458807 MFY458807 LWC458807 LMG458807 LCK458807 KSO458807 KIS458807 JYW458807 JPA458807 JFE458807 IVI458807 ILM458807 IBQ458807 HRU458807 HHY458807 GYC458807 GOG458807 GEK458807 FUO458807 FKS458807 FAW458807 ERA458807 EHE458807 DXI458807 DNM458807 DDQ458807 CTU458807 CJY458807 CAC458807 BQG458807 BGK458807 AWO458807 AMS458807 ACW458807 TA458807 JE458807 H458807:I458807 WVQ393271 WLU393271 WBY393271 VSC393271 VIG393271 UYK393271 UOO393271 UES393271 TUW393271 TLA393271 TBE393271 SRI393271 SHM393271 RXQ393271 RNU393271 RDY393271 QUC393271 QKG393271 QAK393271 PQO393271 PGS393271 OWW393271 ONA393271 ODE393271 NTI393271 NJM393271 MZQ393271 MPU393271 MFY393271 LWC393271 LMG393271 LCK393271 KSO393271 KIS393271 JYW393271 JPA393271 JFE393271 IVI393271 ILM393271 IBQ393271 HRU393271 HHY393271 GYC393271 GOG393271 GEK393271 FUO393271 FKS393271 FAW393271 ERA393271 EHE393271 DXI393271 DNM393271 DDQ393271 CTU393271 CJY393271 CAC393271 BQG393271 BGK393271 AWO393271 AMS393271 ACW393271 TA393271 JE393271 H393271:I393271 WVQ327735 WLU327735 WBY327735 VSC327735 VIG327735 UYK327735 UOO327735 UES327735 TUW327735 TLA327735 TBE327735 SRI327735 SHM327735 RXQ327735 RNU327735 RDY327735 QUC327735 QKG327735 QAK327735 PQO327735 PGS327735 OWW327735 ONA327735 ODE327735 NTI327735 NJM327735 MZQ327735 MPU327735 MFY327735 LWC327735 LMG327735 LCK327735 KSO327735 KIS327735 JYW327735 JPA327735 JFE327735 IVI327735 ILM327735 IBQ327735 HRU327735 HHY327735 GYC327735 GOG327735 GEK327735 FUO327735 FKS327735 FAW327735 ERA327735 EHE327735 DXI327735 DNM327735 DDQ327735 CTU327735 CJY327735 CAC327735 BQG327735 BGK327735 AWO327735 AMS327735 ACW327735 TA327735 JE327735 H327735:I327735 WVQ262199 WLU262199 WBY262199 VSC262199 VIG262199 UYK262199 UOO262199 UES262199 TUW262199 TLA262199 TBE262199 SRI262199 SHM262199 RXQ262199 RNU262199 RDY262199 QUC262199 QKG262199 QAK262199 PQO262199 PGS262199 OWW262199 ONA262199 ODE262199 NTI262199 NJM262199 MZQ262199 MPU262199 MFY262199 LWC262199 LMG262199 LCK262199 KSO262199 KIS262199 JYW262199 JPA262199 JFE262199 IVI262199 ILM262199 IBQ262199 HRU262199 HHY262199 GYC262199 GOG262199 GEK262199 FUO262199 FKS262199 FAW262199 ERA262199 EHE262199 DXI262199 DNM262199 DDQ262199 CTU262199 CJY262199 CAC262199 BQG262199 BGK262199 AWO262199 AMS262199 ACW262199 TA262199 JE262199 H262199:I262199 WVQ196663 WLU196663 WBY196663 VSC196663 VIG196663 UYK196663 UOO196663 UES196663 TUW196663 TLA196663 TBE196663 SRI196663 SHM196663 RXQ196663 RNU196663 RDY196663 QUC196663 QKG196663 QAK196663 PQO196663 PGS196663 OWW196663 ONA196663 ODE196663 NTI196663 NJM196663 MZQ196663 MPU196663 MFY196663 LWC196663 LMG196663 LCK196663 KSO196663 KIS196663 JYW196663 JPA196663 JFE196663 IVI196663 ILM196663 IBQ196663 HRU196663 HHY196663 GYC196663 GOG196663 GEK196663 FUO196663 FKS196663 FAW196663 ERA196663 EHE196663 DXI196663 DNM196663 DDQ196663 CTU196663 CJY196663 CAC196663 BQG196663 BGK196663 AWO196663 AMS196663 ACW196663 TA196663 JE196663 H196663:I196663 WVQ131127 WLU131127 WBY131127 VSC131127 VIG131127 UYK131127 UOO131127 UES131127 TUW131127 TLA131127 TBE131127 SRI131127 SHM131127 RXQ131127 RNU131127 RDY131127 QUC131127 QKG131127 QAK131127 PQO131127 PGS131127 OWW131127 ONA131127 ODE131127 NTI131127 NJM131127 MZQ131127 MPU131127 MFY131127 LWC131127 LMG131127 LCK131127 KSO131127 KIS131127 JYW131127 JPA131127 JFE131127 IVI131127 ILM131127 IBQ131127 HRU131127 HHY131127 GYC131127 GOG131127 GEK131127 FUO131127 FKS131127 FAW131127 ERA131127 EHE131127 DXI131127 DNM131127 DDQ131127 CTU131127 CJY131127 CAC131127 BQG131127 BGK131127 AWO131127 AMS131127 ACW131127 TA131127 JE131127 H131127:I131127 WVQ65591 WLU65591 WBY65591 VSC65591 VIG65591 UYK65591 UOO65591 UES65591 TUW65591 TLA65591 TBE65591 SRI65591 SHM65591 RXQ65591 RNU65591 RDY65591 QUC65591 QKG65591 QAK65591 PQO65591 PGS65591 OWW65591 ONA65591 ODE65591 NTI65591 NJM65591 MZQ65591 MPU65591 MFY65591 LWC65591 LMG65591 LCK65591 KSO65591 KIS65591 JYW65591 JPA65591 JFE65591 IVI65591 ILM65591 IBQ65591 HRU65591 HHY65591 GYC65591 GOG65591 GEK65591 FUO65591 FKS65591 FAW65591 ERA65591 EHE65591 DXI65591 DNM65591 DDQ65591 CTU65591 CJY65591 CAC65591 BQG65591 BGK65591 AWO65591 AMS65591 ACW65591 TA65591 JE65591 H65591:I65591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95">
      <formula1>$O$49:$R$49</formula1>
    </dataValidation>
    <dataValidation type="list" allowBlank="1" showInputMessage="1" showErrorMessage="1" sqref="WVQ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88">
      <formula1>$P$40:$Q$40</formula1>
    </dataValidation>
    <dataValidation type="list" allowBlank="1" showInputMessage="1" showErrorMessage="1" sqref="WVQ983087 WLU983087 WBY983087 VSC983087 VIG983087 UYK983087 UOO983087 UES983087 TUW983087 TLA983087 TBE983087 SRI983087 SHM983087 RXQ983087 RNU983087 RDY983087 QUC983087 QKG983087 QAK983087 PQO983087 PGS983087 OWW983087 ONA983087 ODE983087 NTI983087 NJM983087 MZQ983087 MPU983087 MFY983087 LWC983087 LMG983087 LCK983087 KSO983087 KIS983087 JYW983087 JPA983087 JFE983087 IVI983087 ILM983087 IBQ983087 HRU983087 HHY983087 GYC983087 GOG983087 GEK983087 FUO983087 FKS983087 FAW983087 ERA983087 EHE983087 DXI983087 DNM983087 DDQ983087 CTU983087 CJY983087 CAC983087 BQG983087 BGK983087 AWO983087 AMS983087 ACW983087 TA983087 JE983087 H983087:I983087 WVQ917551 WLU917551 WBY917551 VSC917551 VIG917551 UYK917551 UOO917551 UES917551 TUW917551 TLA917551 TBE917551 SRI917551 SHM917551 RXQ917551 RNU917551 RDY917551 QUC917551 QKG917551 QAK917551 PQO917551 PGS917551 OWW917551 ONA917551 ODE917551 NTI917551 NJM917551 MZQ917551 MPU917551 MFY917551 LWC917551 LMG917551 LCK917551 KSO917551 KIS917551 JYW917551 JPA917551 JFE917551 IVI917551 ILM917551 IBQ917551 HRU917551 HHY917551 GYC917551 GOG917551 GEK917551 FUO917551 FKS917551 FAW917551 ERA917551 EHE917551 DXI917551 DNM917551 DDQ917551 CTU917551 CJY917551 CAC917551 BQG917551 BGK917551 AWO917551 AMS917551 ACW917551 TA917551 JE917551 H917551:I917551 WVQ852015 WLU852015 WBY852015 VSC852015 VIG852015 UYK852015 UOO852015 UES852015 TUW852015 TLA852015 TBE852015 SRI852015 SHM852015 RXQ852015 RNU852015 RDY852015 QUC852015 QKG852015 QAK852015 PQO852015 PGS852015 OWW852015 ONA852015 ODE852015 NTI852015 NJM852015 MZQ852015 MPU852015 MFY852015 LWC852015 LMG852015 LCK852015 KSO852015 KIS852015 JYW852015 JPA852015 JFE852015 IVI852015 ILM852015 IBQ852015 HRU852015 HHY852015 GYC852015 GOG852015 GEK852015 FUO852015 FKS852015 FAW852015 ERA852015 EHE852015 DXI852015 DNM852015 DDQ852015 CTU852015 CJY852015 CAC852015 BQG852015 BGK852015 AWO852015 AMS852015 ACW852015 TA852015 JE852015 H852015:I852015 WVQ786479 WLU786479 WBY786479 VSC786479 VIG786479 UYK786479 UOO786479 UES786479 TUW786479 TLA786479 TBE786479 SRI786479 SHM786479 RXQ786479 RNU786479 RDY786479 QUC786479 QKG786479 QAK786479 PQO786479 PGS786479 OWW786479 ONA786479 ODE786479 NTI786479 NJM786479 MZQ786479 MPU786479 MFY786479 LWC786479 LMG786479 LCK786479 KSO786479 KIS786479 JYW786479 JPA786479 JFE786479 IVI786479 ILM786479 IBQ786479 HRU786479 HHY786479 GYC786479 GOG786479 GEK786479 FUO786479 FKS786479 FAW786479 ERA786479 EHE786479 DXI786479 DNM786479 DDQ786479 CTU786479 CJY786479 CAC786479 BQG786479 BGK786479 AWO786479 AMS786479 ACW786479 TA786479 JE786479 H786479:I786479 WVQ720943 WLU720943 WBY720943 VSC720943 VIG720943 UYK720943 UOO720943 UES720943 TUW720943 TLA720943 TBE720943 SRI720943 SHM720943 RXQ720943 RNU720943 RDY720943 QUC720943 QKG720943 QAK720943 PQO720943 PGS720943 OWW720943 ONA720943 ODE720943 NTI720943 NJM720943 MZQ720943 MPU720943 MFY720943 LWC720943 LMG720943 LCK720943 KSO720943 KIS720943 JYW720943 JPA720943 JFE720943 IVI720943 ILM720943 IBQ720943 HRU720943 HHY720943 GYC720943 GOG720943 GEK720943 FUO720943 FKS720943 FAW720943 ERA720943 EHE720943 DXI720943 DNM720943 DDQ720943 CTU720943 CJY720943 CAC720943 BQG720943 BGK720943 AWO720943 AMS720943 ACW720943 TA720943 JE720943 H720943:I720943 WVQ655407 WLU655407 WBY655407 VSC655407 VIG655407 UYK655407 UOO655407 UES655407 TUW655407 TLA655407 TBE655407 SRI655407 SHM655407 RXQ655407 RNU655407 RDY655407 QUC655407 QKG655407 QAK655407 PQO655407 PGS655407 OWW655407 ONA655407 ODE655407 NTI655407 NJM655407 MZQ655407 MPU655407 MFY655407 LWC655407 LMG655407 LCK655407 KSO655407 KIS655407 JYW655407 JPA655407 JFE655407 IVI655407 ILM655407 IBQ655407 HRU655407 HHY655407 GYC655407 GOG655407 GEK655407 FUO655407 FKS655407 FAW655407 ERA655407 EHE655407 DXI655407 DNM655407 DDQ655407 CTU655407 CJY655407 CAC655407 BQG655407 BGK655407 AWO655407 AMS655407 ACW655407 TA655407 JE655407 H655407:I655407 WVQ589871 WLU589871 WBY589871 VSC589871 VIG589871 UYK589871 UOO589871 UES589871 TUW589871 TLA589871 TBE589871 SRI589871 SHM589871 RXQ589871 RNU589871 RDY589871 QUC589871 QKG589871 QAK589871 PQO589871 PGS589871 OWW589871 ONA589871 ODE589871 NTI589871 NJM589871 MZQ589871 MPU589871 MFY589871 LWC589871 LMG589871 LCK589871 KSO589871 KIS589871 JYW589871 JPA589871 JFE589871 IVI589871 ILM589871 IBQ589871 HRU589871 HHY589871 GYC589871 GOG589871 GEK589871 FUO589871 FKS589871 FAW589871 ERA589871 EHE589871 DXI589871 DNM589871 DDQ589871 CTU589871 CJY589871 CAC589871 BQG589871 BGK589871 AWO589871 AMS589871 ACW589871 TA589871 JE589871 H589871:I589871 WVQ524335 WLU524335 WBY524335 VSC524335 VIG524335 UYK524335 UOO524335 UES524335 TUW524335 TLA524335 TBE524335 SRI524335 SHM524335 RXQ524335 RNU524335 RDY524335 QUC524335 QKG524335 QAK524335 PQO524335 PGS524335 OWW524335 ONA524335 ODE524335 NTI524335 NJM524335 MZQ524335 MPU524335 MFY524335 LWC524335 LMG524335 LCK524335 KSO524335 KIS524335 JYW524335 JPA524335 JFE524335 IVI524335 ILM524335 IBQ524335 HRU524335 HHY524335 GYC524335 GOG524335 GEK524335 FUO524335 FKS524335 FAW524335 ERA524335 EHE524335 DXI524335 DNM524335 DDQ524335 CTU524335 CJY524335 CAC524335 BQG524335 BGK524335 AWO524335 AMS524335 ACW524335 TA524335 JE524335 H524335:I524335 WVQ458799 WLU458799 WBY458799 VSC458799 VIG458799 UYK458799 UOO458799 UES458799 TUW458799 TLA458799 TBE458799 SRI458799 SHM458799 RXQ458799 RNU458799 RDY458799 QUC458799 QKG458799 QAK458799 PQO458799 PGS458799 OWW458799 ONA458799 ODE458799 NTI458799 NJM458799 MZQ458799 MPU458799 MFY458799 LWC458799 LMG458799 LCK458799 KSO458799 KIS458799 JYW458799 JPA458799 JFE458799 IVI458799 ILM458799 IBQ458799 HRU458799 HHY458799 GYC458799 GOG458799 GEK458799 FUO458799 FKS458799 FAW458799 ERA458799 EHE458799 DXI458799 DNM458799 DDQ458799 CTU458799 CJY458799 CAC458799 BQG458799 BGK458799 AWO458799 AMS458799 ACW458799 TA458799 JE458799 H458799:I458799 WVQ393263 WLU393263 WBY393263 VSC393263 VIG393263 UYK393263 UOO393263 UES393263 TUW393263 TLA393263 TBE393263 SRI393263 SHM393263 RXQ393263 RNU393263 RDY393263 QUC393263 QKG393263 QAK393263 PQO393263 PGS393263 OWW393263 ONA393263 ODE393263 NTI393263 NJM393263 MZQ393263 MPU393263 MFY393263 LWC393263 LMG393263 LCK393263 KSO393263 KIS393263 JYW393263 JPA393263 JFE393263 IVI393263 ILM393263 IBQ393263 HRU393263 HHY393263 GYC393263 GOG393263 GEK393263 FUO393263 FKS393263 FAW393263 ERA393263 EHE393263 DXI393263 DNM393263 DDQ393263 CTU393263 CJY393263 CAC393263 BQG393263 BGK393263 AWO393263 AMS393263 ACW393263 TA393263 JE393263 H393263:I393263 WVQ327727 WLU327727 WBY327727 VSC327727 VIG327727 UYK327727 UOO327727 UES327727 TUW327727 TLA327727 TBE327727 SRI327727 SHM327727 RXQ327727 RNU327727 RDY327727 QUC327727 QKG327727 QAK327727 PQO327727 PGS327727 OWW327727 ONA327727 ODE327727 NTI327727 NJM327727 MZQ327727 MPU327727 MFY327727 LWC327727 LMG327727 LCK327727 KSO327727 KIS327727 JYW327727 JPA327727 JFE327727 IVI327727 ILM327727 IBQ327727 HRU327727 HHY327727 GYC327727 GOG327727 GEK327727 FUO327727 FKS327727 FAW327727 ERA327727 EHE327727 DXI327727 DNM327727 DDQ327727 CTU327727 CJY327727 CAC327727 BQG327727 BGK327727 AWO327727 AMS327727 ACW327727 TA327727 JE327727 H327727:I327727 WVQ262191 WLU262191 WBY262191 VSC262191 VIG262191 UYK262191 UOO262191 UES262191 TUW262191 TLA262191 TBE262191 SRI262191 SHM262191 RXQ262191 RNU262191 RDY262191 QUC262191 QKG262191 QAK262191 PQO262191 PGS262191 OWW262191 ONA262191 ODE262191 NTI262191 NJM262191 MZQ262191 MPU262191 MFY262191 LWC262191 LMG262191 LCK262191 KSO262191 KIS262191 JYW262191 JPA262191 JFE262191 IVI262191 ILM262191 IBQ262191 HRU262191 HHY262191 GYC262191 GOG262191 GEK262191 FUO262191 FKS262191 FAW262191 ERA262191 EHE262191 DXI262191 DNM262191 DDQ262191 CTU262191 CJY262191 CAC262191 BQG262191 BGK262191 AWO262191 AMS262191 ACW262191 TA262191 JE262191 H262191:I262191 WVQ196655 WLU196655 WBY196655 VSC196655 VIG196655 UYK196655 UOO196655 UES196655 TUW196655 TLA196655 TBE196655 SRI196655 SHM196655 RXQ196655 RNU196655 RDY196655 QUC196655 QKG196655 QAK196655 PQO196655 PGS196655 OWW196655 ONA196655 ODE196655 NTI196655 NJM196655 MZQ196655 MPU196655 MFY196655 LWC196655 LMG196655 LCK196655 KSO196655 KIS196655 JYW196655 JPA196655 JFE196655 IVI196655 ILM196655 IBQ196655 HRU196655 HHY196655 GYC196655 GOG196655 GEK196655 FUO196655 FKS196655 FAW196655 ERA196655 EHE196655 DXI196655 DNM196655 DDQ196655 CTU196655 CJY196655 CAC196655 BQG196655 BGK196655 AWO196655 AMS196655 ACW196655 TA196655 JE196655 H196655:I196655 WVQ131119 WLU131119 WBY131119 VSC131119 VIG131119 UYK131119 UOO131119 UES131119 TUW131119 TLA131119 TBE131119 SRI131119 SHM131119 RXQ131119 RNU131119 RDY131119 QUC131119 QKG131119 QAK131119 PQO131119 PGS131119 OWW131119 ONA131119 ODE131119 NTI131119 NJM131119 MZQ131119 MPU131119 MFY131119 LWC131119 LMG131119 LCK131119 KSO131119 KIS131119 JYW131119 JPA131119 JFE131119 IVI131119 ILM131119 IBQ131119 HRU131119 HHY131119 GYC131119 GOG131119 GEK131119 FUO131119 FKS131119 FAW131119 ERA131119 EHE131119 DXI131119 DNM131119 DDQ131119 CTU131119 CJY131119 CAC131119 BQG131119 BGK131119 AWO131119 AMS131119 ACW131119 TA131119 JE131119 H131119:I131119 WVQ65583 WLU65583 WBY65583 VSC65583 VIG65583 UYK65583 UOO65583 UES65583 TUW65583 TLA65583 TBE65583 SRI65583 SHM65583 RXQ65583 RNU65583 RDY65583 QUC65583 QKG65583 QAK65583 PQO65583 PGS65583 OWW65583 ONA65583 ODE65583 NTI65583 NJM65583 MZQ65583 MPU65583 MFY65583 LWC65583 LMG65583 LCK65583 KSO65583 KIS65583 JYW65583 JPA65583 JFE65583 IVI65583 ILM65583 IBQ65583 HRU65583 HHY65583 GYC65583 GOG65583 GEK65583 FUO65583 FKS65583 FAW65583 ERA65583 EHE65583 DXI65583 DNM65583 DDQ65583 CTU65583 CJY65583 CAC65583 BQG65583 BGK65583 AWO65583 AMS65583 ACW65583 TA65583 JE65583 H65583:I65583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85:WVQ983086 WBY983085:WBY983086 VSC983085:VSC983086 VIG983085:VIG983086 UYK983085:UYK983086 UOO983085:UOO983086 UES983085:UES983086 TUW983085:TUW983086 TLA983085:TLA983086 TBE983085:TBE983086 SRI983085:SRI983086 SHM983085:SHM983086 RXQ983085:RXQ983086 RNU983085:RNU983086 RDY983085:RDY983086 QUC983085:QUC983086 QKG983085:QKG983086 QAK983085:QAK983086 PQO983085:PQO983086 PGS983085:PGS983086 OWW983085:OWW983086 ONA983085:ONA983086 ODE983085:ODE983086 NTI983085:NTI983086 NJM983085:NJM983086 MZQ983085:MZQ983086 MPU983085:MPU983086 MFY983085:MFY983086 LWC983085:LWC983086 LMG983085:LMG983086 LCK983085:LCK983086 KSO983085:KSO983086 KIS983085:KIS983086 JYW983085:JYW983086 JPA983085:JPA983086 JFE983085:JFE983086 IVI983085:IVI983086 ILM983085:ILM983086 IBQ983085:IBQ983086 HRU983085:HRU983086 HHY983085:HHY983086 GYC983085:GYC983086 GOG983085:GOG983086 GEK983085:GEK983086 FUO983085:FUO983086 FKS983085:FKS983086 FAW983085:FAW983086 ERA983085:ERA983086 EHE983085:EHE983086 DXI983085:DXI983086 DNM983085:DNM983086 DDQ983085:DDQ983086 CTU983085:CTU983086 CJY983085:CJY983086 CAC983085:CAC983086 BQG983085:BQG983086 BGK983085:BGK983086 AWO983085:AWO983086 AMS983085:AMS983086 ACW983085:ACW983086 TA983085:TA983086 JE983085:JE983086 H983085:I983086 WVQ917549:WVQ917550 WLU917549:WLU917550 WBY917549:WBY917550 VSC917549:VSC917550 VIG917549:VIG917550 UYK917549:UYK917550 UOO917549:UOO917550 UES917549:UES917550 TUW917549:TUW917550 TLA917549:TLA917550 TBE917549:TBE917550 SRI917549:SRI917550 SHM917549:SHM917550 RXQ917549:RXQ917550 RNU917549:RNU917550 RDY917549:RDY917550 QUC917549:QUC917550 QKG917549:QKG917550 QAK917549:QAK917550 PQO917549:PQO917550 PGS917549:PGS917550 OWW917549:OWW917550 ONA917549:ONA917550 ODE917549:ODE917550 NTI917549:NTI917550 NJM917549:NJM917550 MZQ917549:MZQ917550 MPU917549:MPU917550 MFY917549:MFY917550 LWC917549:LWC917550 LMG917549:LMG917550 LCK917549:LCK917550 KSO917549:KSO917550 KIS917549:KIS917550 JYW917549:JYW917550 JPA917549:JPA917550 JFE917549:JFE917550 IVI917549:IVI917550 ILM917549:ILM917550 IBQ917549:IBQ917550 HRU917549:HRU917550 HHY917549:HHY917550 GYC917549:GYC917550 GOG917549:GOG917550 GEK917549:GEK917550 FUO917549:FUO917550 FKS917549:FKS917550 FAW917549:FAW917550 ERA917549:ERA917550 EHE917549:EHE917550 DXI917549:DXI917550 DNM917549:DNM917550 DDQ917549:DDQ917550 CTU917549:CTU917550 CJY917549:CJY917550 CAC917549:CAC917550 BQG917549:BQG917550 BGK917549:BGK917550 AWO917549:AWO917550 AMS917549:AMS917550 ACW917549:ACW917550 TA917549:TA917550 JE917549:JE917550 H917549:I917550 WVQ852013:WVQ852014 WLU852013:WLU852014 WBY852013:WBY852014 VSC852013:VSC852014 VIG852013:VIG852014 UYK852013:UYK852014 UOO852013:UOO852014 UES852013:UES852014 TUW852013:TUW852014 TLA852013:TLA852014 TBE852013:TBE852014 SRI852013:SRI852014 SHM852013:SHM852014 RXQ852013:RXQ852014 RNU852013:RNU852014 RDY852013:RDY852014 QUC852013:QUC852014 QKG852013:QKG852014 QAK852013:QAK852014 PQO852013:PQO852014 PGS852013:PGS852014 OWW852013:OWW852014 ONA852013:ONA852014 ODE852013:ODE852014 NTI852013:NTI852014 NJM852013:NJM852014 MZQ852013:MZQ852014 MPU852013:MPU852014 MFY852013:MFY852014 LWC852013:LWC852014 LMG852013:LMG852014 LCK852013:LCK852014 KSO852013:KSO852014 KIS852013:KIS852014 JYW852013:JYW852014 JPA852013:JPA852014 JFE852013:JFE852014 IVI852013:IVI852014 ILM852013:ILM852014 IBQ852013:IBQ852014 HRU852013:HRU852014 HHY852013:HHY852014 GYC852013:GYC852014 GOG852013:GOG852014 GEK852013:GEK852014 FUO852013:FUO852014 FKS852013:FKS852014 FAW852013:FAW852014 ERA852013:ERA852014 EHE852013:EHE852014 DXI852013:DXI852014 DNM852013:DNM852014 DDQ852013:DDQ852014 CTU852013:CTU852014 CJY852013:CJY852014 CAC852013:CAC852014 BQG852013:BQG852014 BGK852013:BGK852014 AWO852013:AWO852014 AMS852013:AMS852014 ACW852013:ACW852014 TA852013:TA852014 JE852013:JE852014 H852013:I852014 WVQ786477:WVQ786478 WLU786477:WLU786478 WBY786477:WBY786478 VSC786477:VSC786478 VIG786477:VIG786478 UYK786477:UYK786478 UOO786477:UOO786478 UES786477:UES786478 TUW786477:TUW786478 TLA786477:TLA786478 TBE786477:TBE786478 SRI786477:SRI786478 SHM786477:SHM786478 RXQ786477:RXQ786478 RNU786477:RNU786478 RDY786477:RDY786478 QUC786477:QUC786478 QKG786477:QKG786478 QAK786477:QAK786478 PQO786477:PQO786478 PGS786477:PGS786478 OWW786477:OWW786478 ONA786477:ONA786478 ODE786477:ODE786478 NTI786477:NTI786478 NJM786477:NJM786478 MZQ786477:MZQ786478 MPU786477:MPU786478 MFY786477:MFY786478 LWC786477:LWC786478 LMG786477:LMG786478 LCK786477:LCK786478 KSO786477:KSO786478 KIS786477:KIS786478 JYW786477:JYW786478 JPA786477:JPA786478 JFE786477:JFE786478 IVI786477:IVI786478 ILM786477:ILM786478 IBQ786477:IBQ786478 HRU786477:HRU786478 HHY786477:HHY786478 GYC786477:GYC786478 GOG786477:GOG786478 GEK786477:GEK786478 FUO786477:FUO786478 FKS786477:FKS786478 FAW786477:FAW786478 ERA786477:ERA786478 EHE786477:EHE786478 DXI786477:DXI786478 DNM786477:DNM786478 DDQ786477:DDQ786478 CTU786477:CTU786478 CJY786477:CJY786478 CAC786477:CAC786478 BQG786477:BQG786478 BGK786477:BGK786478 AWO786477:AWO786478 AMS786477:AMS786478 ACW786477:ACW786478 TA786477:TA786478 JE786477:JE786478 H786477:I786478 WVQ720941:WVQ720942 WLU720941:WLU720942 WBY720941:WBY720942 VSC720941:VSC720942 VIG720941:VIG720942 UYK720941:UYK720942 UOO720941:UOO720942 UES720941:UES720942 TUW720941:TUW720942 TLA720941:TLA720942 TBE720941:TBE720942 SRI720941:SRI720942 SHM720941:SHM720942 RXQ720941:RXQ720942 RNU720941:RNU720942 RDY720941:RDY720942 QUC720941:QUC720942 QKG720941:QKG720942 QAK720941:QAK720942 PQO720941:PQO720942 PGS720941:PGS720942 OWW720941:OWW720942 ONA720941:ONA720942 ODE720941:ODE720942 NTI720941:NTI720942 NJM720941:NJM720942 MZQ720941:MZQ720942 MPU720941:MPU720942 MFY720941:MFY720942 LWC720941:LWC720942 LMG720941:LMG720942 LCK720941:LCK720942 KSO720941:KSO720942 KIS720941:KIS720942 JYW720941:JYW720942 JPA720941:JPA720942 JFE720941:JFE720942 IVI720941:IVI720942 ILM720941:ILM720942 IBQ720941:IBQ720942 HRU720941:HRU720942 HHY720941:HHY720942 GYC720941:GYC720942 GOG720941:GOG720942 GEK720941:GEK720942 FUO720941:FUO720942 FKS720941:FKS720942 FAW720941:FAW720942 ERA720941:ERA720942 EHE720941:EHE720942 DXI720941:DXI720942 DNM720941:DNM720942 DDQ720941:DDQ720942 CTU720941:CTU720942 CJY720941:CJY720942 CAC720941:CAC720942 BQG720941:BQG720942 BGK720941:BGK720942 AWO720941:AWO720942 AMS720941:AMS720942 ACW720941:ACW720942 TA720941:TA720942 JE720941:JE720942 H720941:I720942 WVQ655405:WVQ655406 WLU655405:WLU655406 WBY655405:WBY655406 VSC655405:VSC655406 VIG655405:VIG655406 UYK655405:UYK655406 UOO655405:UOO655406 UES655405:UES655406 TUW655405:TUW655406 TLA655405:TLA655406 TBE655405:TBE655406 SRI655405:SRI655406 SHM655405:SHM655406 RXQ655405:RXQ655406 RNU655405:RNU655406 RDY655405:RDY655406 QUC655405:QUC655406 QKG655405:QKG655406 QAK655405:QAK655406 PQO655405:PQO655406 PGS655405:PGS655406 OWW655405:OWW655406 ONA655405:ONA655406 ODE655405:ODE655406 NTI655405:NTI655406 NJM655405:NJM655406 MZQ655405:MZQ655406 MPU655405:MPU655406 MFY655405:MFY655406 LWC655405:LWC655406 LMG655405:LMG655406 LCK655405:LCK655406 KSO655405:KSO655406 KIS655405:KIS655406 JYW655405:JYW655406 JPA655405:JPA655406 JFE655405:JFE655406 IVI655405:IVI655406 ILM655405:ILM655406 IBQ655405:IBQ655406 HRU655405:HRU655406 HHY655405:HHY655406 GYC655405:GYC655406 GOG655405:GOG655406 GEK655405:GEK655406 FUO655405:FUO655406 FKS655405:FKS655406 FAW655405:FAW655406 ERA655405:ERA655406 EHE655405:EHE655406 DXI655405:DXI655406 DNM655405:DNM655406 DDQ655405:DDQ655406 CTU655405:CTU655406 CJY655405:CJY655406 CAC655405:CAC655406 BQG655405:BQG655406 BGK655405:BGK655406 AWO655405:AWO655406 AMS655405:AMS655406 ACW655405:ACW655406 TA655405:TA655406 JE655405:JE655406 H655405:I655406 WVQ589869:WVQ589870 WLU589869:WLU589870 WBY589869:WBY589870 VSC589869:VSC589870 VIG589869:VIG589870 UYK589869:UYK589870 UOO589869:UOO589870 UES589869:UES589870 TUW589869:TUW589870 TLA589869:TLA589870 TBE589869:TBE589870 SRI589869:SRI589870 SHM589869:SHM589870 RXQ589869:RXQ589870 RNU589869:RNU589870 RDY589869:RDY589870 QUC589869:QUC589870 QKG589869:QKG589870 QAK589869:QAK589870 PQO589869:PQO589870 PGS589869:PGS589870 OWW589869:OWW589870 ONA589869:ONA589870 ODE589869:ODE589870 NTI589869:NTI589870 NJM589869:NJM589870 MZQ589869:MZQ589870 MPU589869:MPU589870 MFY589869:MFY589870 LWC589869:LWC589870 LMG589869:LMG589870 LCK589869:LCK589870 KSO589869:KSO589870 KIS589869:KIS589870 JYW589869:JYW589870 JPA589869:JPA589870 JFE589869:JFE589870 IVI589869:IVI589870 ILM589869:ILM589870 IBQ589869:IBQ589870 HRU589869:HRU589870 HHY589869:HHY589870 GYC589869:GYC589870 GOG589869:GOG589870 GEK589869:GEK589870 FUO589869:FUO589870 FKS589869:FKS589870 FAW589869:FAW589870 ERA589869:ERA589870 EHE589869:EHE589870 DXI589869:DXI589870 DNM589869:DNM589870 DDQ589869:DDQ589870 CTU589869:CTU589870 CJY589869:CJY589870 CAC589869:CAC589870 BQG589869:BQG589870 BGK589869:BGK589870 AWO589869:AWO589870 AMS589869:AMS589870 ACW589869:ACW589870 TA589869:TA589870 JE589869:JE589870 H589869:I589870 WVQ524333:WVQ524334 WLU524333:WLU524334 WBY524333:WBY524334 VSC524333:VSC524334 VIG524333:VIG524334 UYK524333:UYK524334 UOO524333:UOO524334 UES524333:UES524334 TUW524333:TUW524334 TLA524333:TLA524334 TBE524333:TBE524334 SRI524333:SRI524334 SHM524333:SHM524334 RXQ524333:RXQ524334 RNU524333:RNU524334 RDY524333:RDY524334 QUC524333:QUC524334 QKG524333:QKG524334 QAK524333:QAK524334 PQO524333:PQO524334 PGS524333:PGS524334 OWW524333:OWW524334 ONA524333:ONA524334 ODE524333:ODE524334 NTI524333:NTI524334 NJM524333:NJM524334 MZQ524333:MZQ524334 MPU524333:MPU524334 MFY524333:MFY524334 LWC524333:LWC524334 LMG524333:LMG524334 LCK524333:LCK524334 KSO524333:KSO524334 KIS524333:KIS524334 JYW524333:JYW524334 JPA524333:JPA524334 JFE524333:JFE524334 IVI524333:IVI524334 ILM524333:ILM524334 IBQ524333:IBQ524334 HRU524333:HRU524334 HHY524333:HHY524334 GYC524333:GYC524334 GOG524333:GOG524334 GEK524333:GEK524334 FUO524333:FUO524334 FKS524333:FKS524334 FAW524333:FAW524334 ERA524333:ERA524334 EHE524333:EHE524334 DXI524333:DXI524334 DNM524333:DNM524334 DDQ524333:DDQ524334 CTU524333:CTU524334 CJY524333:CJY524334 CAC524333:CAC524334 BQG524333:BQG524334 BGK524333:BGK524334 AWO524333:AWO524334 AMS524333:AMS524334 ACW524333:ACW524334 TA524333:TA524334 JE524333:JE524334 H524333:I524334 WVQ458797:WVQ458798 WLU458797:WLU458798 WBY458797:WBY458798 VSC458797:VSC458798 VIG458797:VIG458798 UYK458797:UYK458798 UOO458797:UOO458798 UES458797:UES458798 TUW458797:TUW458798 TLA458797:TLA458798 TBE458797:TBE458798 SRI458797:SRI458798 SHM458797:SHM458798 RXQ458797:RXQ458798 RNU458797:RNU458798 RDY458797:RDY458798 QUC458797:QUC458798 QKG458797:QKG458798 QAK458797:QAK458798 PQO458797:PQO458798 PGS458797:PGS458798 OWW458797:OWW458798 ONA458797:ONA458798 ODE458797:ODE458798 NTI458797:NTI458798 NJM458797:NJM458798 MZQ458797:MZQ458798 MPU458797:MPU458798 MFY458797:MFY458798 LWC458797:LWC458798 LMG458797:LMG458798 LCK458797:LCK458798 KSO458797:KSO458798 KIS458797:KIS458798 JYW458797:JYW458798 JPA458797:JPA458798 JFE458797:JFE458798 IVI458797:IVI458798 ILM458797:ILM458798 IBQ458797:IBQ458798 HRU458797:HRU458798 HHY458797:HHY458798 GYC458797:GYC458798 GOG458797:GOG458798 GEK458797:GEK458798 FUO458797:FUO458798 FKS458797:FKS458798 FAW458797:FAW458798 ERA458797:ERA458798 EHE458797:EHE458798 DXI458797:DXI458798 DNM458797:DNM458798 DDQ458797:DDQ458798 CTU458797:CTU458798 CJY458797:CJY458798 CAC458797:CAC458798 BQG458797:BQG458798 BGK458797:BGK458798 AWO458797:AWO458798 AMS458797:AMS458798 ACW458797:ACW458798 TA458797:TA458798 JE458797:JE458798 H458797:I458798 WVQ393261:WVQ393262 WLU393261:WLU393262 WBY393261:WBY393262 VSC393261:VSC393262 VIG393261:VIG393262 UYK393261:UYK393262 UOO393261:UOO393262 UES393261:UES393262 TUW393261:TUW393262 TLA393261:TLA393262 TBE393261:TBE393262 SRI393261:SRI393262 SHM393261:SHM393262 RXQ393261:RXQ393262 RNU393261:RNU393262 RDY393261:RDY393262 QUC393261:QUC393262 QKG393261:QKG393262 QAK393261:QAK393262 PQO393261:PQO393262 PGS393261:PGS393262 OWW393261:OWW393262 ONA393261:ONA393262 ODE393261:ODE393262 NTI393261:NTI393262 NJM393261:NJM393262 MZQ393261:MZQ393262 MPU393261:MPU393262 MFY393261:MFY393262 LWC393261:LWC393262 LMG393261:LMG393262 LCK393261:LCK393262 KSO393261:KSO393262 KIS393261:KIS393262 JYW393261:JYW393262 JPA393261:JPA393262 JFE393261:JFE393262 IVI393261:IVI393262 ILM393261:ILM393262 IBQ393261:IBQ393262 HRU393261:HRU393262 HHY393261:HHY393262 GYC393261:GYC393262 GOG393261:GOG393262 GEK393261:GEK393262 FUO393261:FUO393262 FKS393261:FKS393262 FAW393261:FAW393262 ERA393261:ERA393262 EHE393261:EHE393262 DXI393261:DXI393262 DNM393261:DNM393262 DDQ393261:DDQ393262 CTU393261:CTU393262 CJY393261:CJY393262 CAC393261:CAC393262 BQG393261:BQG393262 BGK393261:BGK393262 AWO393261:AWO393262 AMS393261:AMS393262 ACW393261:ACW393262 TA393261:TA393262 JE393261:JE393262 H393261:I393262 WVQ327725:WVQ327726 WLU327725:WLU327726 WBY327725:WBY327726 VSC327725:VSC327726 VIG327725:VIG327726 UYK327725:UYK327726 UOO327725:UOO327726 UES327725:UES327726 TUW327725:TUW327726 TLA327725:TLA327726 TBE327725:TBE327726 SRI327725:SRI327726 SHM327725:SHM327726 RXQ327725:RXQ327726 RNU327725:RNU327726 RDY327725:RDY327726 QUC327725:QUC327726 QKG327725:QKG327726 QAK327725:QAK327726 PQO327725:PQO327726 PGS327725:PGS327726 OWW327725:OWW327726 ONA327725:ONA327726 ODE327725:ODE327726 NTI327725:NTI327726 NJM327725:NJM327726 MZQ327725:MZQ327726 MPU327725:MPU327726 MFY327725:MFY327726 LWC327725:LWC327726 LMG327725:LMG327726 LCK327725:LCK327726 KSO327725:KSO327726 KIS327725:KIS327726 JYW327725:JYW327726 JPA327725:JPA327726 JFE327725:JFE327726 IVI327725:IVI327726 ILM327725:ILM327726 IBQ327725:IBQ327726 HRU327725:HRU327726 HHY327725:HHY327726 GYC327725:GYC327726 GOG327725:GOG327726 GEK327725:GEK327726 FUO327725:FUO327726 FKS327725:FKS327726 FAW327725:FAW327726 ERA327725:ERA327726 EHE327725:EHE327726 DXI327725:DXI327726 DNM327725:DNM327726 DDQ327725:DDQ327726 CTU327725:CTU327726 CJY327725:CJY327726 CAC327725:CAC327726 BQG327725:BQG327726 BGK327725:BGK327726 AWO327725:AWO327726 AMS327725:AMS327726 ACW327725:ACW327726 TA327725:TA327726 JE327725:JE327726 H327725:I327726 WVQ262189:WVQ262190 WLU262189:WLU262190 WBY262189:WBY262190 VSC262189:VSC262190 VIG262189:VIG262190 UYK262189:UYK262190 UOO262189:UOO262190 UES262189:UES262190 TUW262189:TUW262190 TLA262189:TLA262190 TBE262189:TBE262190 SRI262189:SRI262190 SHM262189:SHM262190 RXQ262189:RXQ262190 RNU262189:RNU262190 RDY262189:RDY262190 QUC262189:QUC262190 QKG262189:QKG262190 QAK262189:QAK262190 PQO262189:PQO262190 PGS262189:PGS262190 OWW262189:OWW262190 ONA262189:ONA262190 ODE262189:ODE262190 NTI262189:NTI262190 NJM262189:NJM262190 MZQ262189:MZQ262190 MPU262189:MPU262190 MFY262189:MFY262190 LWC262189:LWC262190 LMG262189:LMG262190 LCK262189:LCK262190 KSO262189:KSO262190 KIS262189:KIS262190 JYW262189:JYW262190 JPA262189:JPA262190 JFE262189:JFE262190 IVI262189:IVI262190 ILM262189:ILM262190 IBQ262189:IBQ262190 HRU262189:HRU262190 HHY262189:HHY262190 GYC262189:GYC262190 GOG262189:GOG262190 GEK262189:GEK262190 FUO262189:FUO262190 FKS262189:FKS262190 FAW262189:FAW262190 ERA262189:ERA262190 EHE262189:EHE262190 DXI262189:DXI262190 DNM262189:DNM262190 DDQ262189:DDQ262190 CTU262189:CTU262190 CJY262189:CJY262190 CAC262189:CAC262190 BQG262189:BQG262190 BGK262189:BGK262190 AWO262189:AWO262190 AMS262189:AMS262190 ACW262189:ACW262190 TA262189:TA262190 JE262189:JE262190 H262189:I262190 WVQ196653:WVQ196654 WLU196653:WLU196654 WBY196653:WBY196654 VSC196653:VSC196654 VIG196653:VIG196654 UYK196653:UYK196654 UOO196653:UOO196654 UES196653:UES196654 TUW196653:TUW196654 TLA196653:TLA196654 TBE196653:TBE196654 SRI196653:SRI196654 SHM196653:SHM196654 RXQ196653:RXQ196654 RNU196653:RNU196654 RDY196653:RDY196654 QUC196653:QUC196654 QKG196653:QKG196654 QAK196653:QAK196654 PQO196653:PQO196654 PGS196653:PGS196654 OWW196653:OWW196654 ONA196653:ONA196654 ODE196653:ODE196654 NTI196653:NTI196654 NJM196653:NJM196654 MZQ196653:MZQ196654 MPU196653:MPU196654 MFY196653:MFY196654 LWC196653:LWC196654 LMG196653:LMG196654 LCK196653:LCK196654 KSO196653:KSO196654 KIS196653:KIS196654 JYW196653:JYW196654 JPA196653:JPA196654 JFE196653:JFE196654 IVI196653:IVI196654 ILM196653:ILM196654 IBQ196653:IBQ196654 HRU196653:HRU196654 HHY196653:HHY196654 GYC196653:GYC196654 GOG196653:GOG196654 GEK196653:GEK196654 FUO196653:FUO196654 FKS196653:FKS196654 FAW196653:FAW196654 ERA196653:ERA196654 EHE196653:EHE196654 DXI196653:DXI196654 DNM196653:DNM196654 DDQ196653:DDQ196654 CTU196653:CTU196654 CJY196653:CJY196654 CAC196653:CAC196654 BQG196653:BQG196654 BGK196653:BGK196654 AWO196653:AWO196654 AMS196653:AMS196654 ACW196653:ACW196654 TA196653:TA196654 JE196653:JE196654 H196653:I196654 WVQ131117:WVQ131118 WLU131117:WLU131118 WBY131117:WBY131118 VSC131117:VSC131118 VIG131117:VIG131118 UYK131117:UYK131118 UOO131117:UOO131118 UES131117:UES131118 TUW131117:TUW131118 TLA131117:TLA131118 TBE131117:TBE131118 SRI131117:SRI131118 SHM131117:SHM131118 RXQ131117:RXQ131118 RNU131117:RNU131118 RDY131117:RDY131118 QUC131117:QUC131118 QKG131117:QKG131118 QAK131117:QAK131118 PQO131117:PQO131118 PGS131117:PGS131118 OWW131117:OWW131118 ONA131117:ONA131118 ODE131117:ODE131118 NTI131117:NTI131118 NJM131117:NJM131118 MZQ131117:MZQ131118 MPU131117:MPU131118 MFY131117:MFY131118 LWC131117:LWC131118 LMG131117:LMG131118 LCK131117:LCK131118 KSO131117:KSO131118 KIS131117:KIS131118 JYW131117:JYW131118 JPA131117:JPA131118 JFE131117:JFE131118 IVI131117:IVI131118 ILM131117:ILM131118 IBQ131117:IBQ131118 HRU131117:HRU131118 HHY131117:HHY131118 GYC131117:GYC131118 GOG131117:GOG131118 GEK131117:GEK131118 FUO131117:FUO131118 FKS131117:FKS131118 FAW131117:FAW131118 ERA131117:ERA131118 EHE131117:EHE131118 DXI131117:DXI131118 DNM131117:DNM131118 DDQ131117:DDQ131118 CTU131117:CTU131118 CJY131117:CJY131118 CAC131117:CAC131118 BQG131117:BQG131118 BGK131117:BGK131118 AWO131117:AWO131118 AMS131117:AMS131118 ACW131117:ACW131118 TA131117:TA131118 JE131117:JE131118 H131117:I131118 WVQ65581:WVQ65582 WLU65581:WLU65582 WBY65581:WBY65582 VSC65581:VSC65582 VIG65581:VIG65582 UYK65581:UYK65582 UOO65581:UOO65582 UES65581:UES65582 TUW65581:TUW65582 TLA65581:TLA65582 TBE65581:TBE65582 SRI65581:SRI65582 SHM65581:SHM65582 RXQ65581:RXQ65582 RNU65581:RNU65582 RDY65581:RDY65582 QUC65581:QUC65582 QKG65581:QKG65582 QAK65581:QAK65582 PQO65581:PQO65582 PGS65581:PGS65582 OWW65581:OWW65582 ONA65581:ONA65582 ODE65581:ODE65582 NTI65581:NTI65582 NJM65581:NJM65582 MZQ65581:MZQ65582 MPU65581:MPU65582 MFY65581:MFY65582 LWC65581:LWC65582 LMG65581:LMG65582 LCK65581:LCK65582 KSO65581:KSO65582 KIS65581:KIS65582 JYW65581:JYW65582 JPA65581:JPA65582 JFE65581:JFE65582 IVI65581:IVI65582 ILM65581:ILM65582 IBQ65581:IBQ65582 HRU65581:HRU65582 HHY65581:HHY65582 GYC65581:GYC65582 GOG65581:GOG65582 GEK65581:GEK65582 FUO65581:FUO65582 FKS65581:FKS65582 FAW65581:FAW65582 ERA65581:ERA65582 EHE65581:EHE65582 DXI65581:DXI65582 DNM65581:DNM65582 DDQ65581:DDQ65582 CTU65581:CTU65582 CJY65581:CJY65582 CAC65581:CAC65582 BQG65581:BQG65582 BGK65581:BGK65582 AWO65581:AWO65582 AMS65581:AMS65582 ACW65581:ACW65582 TA65581:TA65582 JE65581:JE65582 H65581:I65582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85:WLU983086">
      <formula1>$P$37:$Q$37</formula1>
    </dataValidation>
    <dataValidation type="list" allowBlank="1" showInputMessage="1" showErrorMessage="1" sqref="WVQ983084 WBY983084 VSC983084 VIG983084 UYK983084 UOO983084 UES983084 TUW983084 TLA983084 TBE983084 SRI983084 SHM983084 RXQ983084 RNU983084 RDY983084 QUC983084 QKG983084 QAK983084 PQO983084 PGS983084 OWW983084 ONA983084 ODE983084 NTI983084 NJM983084 MZQ983084 MPU983084 MFY983084 LWC983084 LMG983084 LCK983084 KSO983084 KIS983084 JYW983084 JPA983084 JFE983084 IVI983084 ILM983084 IBQ983084 HRU983084 HHY983084 GYC983084 GOG983084 GEK983084 FUO983084 FKS983084 FAW983084 ERA983084 EHE983084 DXI983084 DNM983084 DDQ983084 CTU983084 CJY983084 CAC983084 BQG983084 BGK983084 AWO983084 AMS983084 ACW983084 TA983084 JE983084 H983084:I983084 WVQ917548 WLU917548 WBY917548 VSC917548 VIG917548 UYK917548 UOO917548 UES917548 TUW917548 TLA917548 TBE917548 SRI917548 SHM917548 RXQ917548 RNU917548 RDY917548 QUC917548 QKG917548 QAK917548 PQO917548 PGS917548 OWW917548 ONA917548 ODE917548 NTI917548 NJM917548 MZQ917548 MPU917548 MFY917548 LWC917548 LMG917548 LCK917548 KSO917548 KIS917548 JYW917548 JPA917548 JFE917548 IVI917548 ILM917548 IBQ917548 HRU917548 HHY917548 GYC917548 GOG917548 GEK917548 FUO917548 FKS917548 FAW917548 ERA917548 EHE917548 DXI917548 DNM917548 DDQ917548 CTU917548 CJY917548 CAC917548 BQG917548 BGK917548 AWO917548 AMS917548 ACW917548 TA917548 JE917548 H917548:I917548 WVQ852012 WLU852012 WBY852012 VSC852012 VIG852012 UYK852012 UOO852012 UES852012 TUW852012 TLA852012 TBE852012 SRI852012 SHM852012 RXQ852012 RNU852012 RDY852012 QUC852012 QKG852012 QAK852012 PQO852012 PGS852012 OWW852012 ONA852012 ODE852012 NTI852012 NJM852012 MZQ852012 MPU852012 MFY852012 LWC852012 LMG852012 LCK852012 KSO852012 KIS852012 JYW852012 JPA852012 JFE852012 IVI852012 ILM852012 IBQ852012 HRU852012 HHY852012 GYC852012 GOG852012 GEK852012 FUO852012 FKS852012 FAW852012 ERA852012 EHE852012 DXI852012 DNM852012 DDQ852012 CTU852012 CJY852012 CAC852012 BQG852012 BGK852012 AWO852012 AMS852012 ACW852012 TA852012 JE852012 H852012:I852012 WVQ786476 WLU786476 WBY786476 VSC786476 VIG786476 UYK786476 UOO786476 UES786476 TUW786476 TLA786476 TBE786476 SRI786476 SHM786476 RXQ786476 RNU786476 RDY786476 QUC786476 QKG786476 QAK786476 PQO786476 PGS786476 OWW786476 ONA786476 ODE786476 NTI786476 NJM786476 MZQ786476 MPU786476 MFY786476 LWC786476 LMG786476 LCK786476 KSO786476 KIS786476 JYW786476 JPA786476 JFE786476 IVI786476 ILM786476 IBQ786476 HRU786476 HHY786476 GYC786476 GOG786476 GEK786476 FUO786476 FKS786476 FAW786476 ERA786476 EHE786476 DXI786476 DNM786476 DDQ786476 CTU786476 CJY786476 CAC786476 BQG786476 BGK786476 AWO786476 AMS786476 ACW786476 TA786476 JE786476 H786476:I786476 WVQ720940 WLU720940 WBY720940 VSC720940 VIG720940 UYK720940 UOO720940 UES720940 TUW720940 TLA720940 TBE720940 SRI720940 SHM720940 RXQ720940 RNU720940 RDY720940 QUC720940 QKG720940 QAK720940 PQO720940 PGS720940 OWW720940 ONA720940 ODE720940 NTI720940 NJM720940 MZQ720940 MPU720940 MFY720940 LWC720940 LMG720940 LCK720940 KSO720940 KIS720940 JYW720940 JPA720940 JFE720940 IVI720940 ILM720940 IBQ720940 HRU720940 HHY720940 GYC720940 GOG720940 GEK720940 FUO720940 FKS720940 FAW720940 ERA720940 EHE720940 DXI720940 DNM720940 DDQ720940 CTU720940 CJY720940 CAC720940 BQG720940 BGK720940 AWO720940 AMS720940 ACW720940 TA720940 JE720940 H720940:I720940 WVQ655404 WLU655404 WBY655404 VSC655404 VIG655404 UYK655404 UOO655404 UES655404 TUW655404 TLA655404 TBE655404 SRI655404 SHM655404 RXQ655404 RNU655404 RDY655404 QUC655404 QKG655404 QAK655404 PQO655404 PGS655404 OWW655404 ONA655404 ODE655404 NTI655404 NJM655404 MZQ655404 MPU655404 MFY655404 LWC655404 LMG655404 LCK655404 KSO655404 KIS655404 JYW655404 JPA655404 JFE655404 IVI655404 ILM655404 IBQ655404 HRU655404 HHY655404 GYC655404 GOG655404 GEK655404 FUO655404 FKS655404 FAW655404 ERA655404 EHE655404 DXI655404 DNM655404 DDQ655404 CTU655404 CJY655404 CAC655404 BQG655404 BGK655404 AWO655404 AMS655404 ACW655404 TA655404 JE655404 H655404:I655404 WVQ589868 WLU589868 WBY589868 VSC589868 VIG589868 UYK589868 UOO589868 UES589868 TUW589868 TLA589868 TBE589868 SRI589868 SHM589868 RXQ589868 RNU589868 RDY589868 QUC589868 QKG589868 QAK589868 PQO589868 PGS589868 OWW589868 ONA589868 ODE589868 NTI589868 NJM589868 MZQ589868 MPU589868 MFY589868 LWC589868 LMG589868 LCK589868 KSO589868 KIS589868 JYW589868 JPA589868 JFE589868 IVI589868 ILM589868 IBQ589868 HRU589868 HHY589868 GYC589868 GOG589868 GEK589868 FUO589868 FKS589868 FAW589868 ERA589868 EHE589868 DXI589868 DNM589868 DDQ589868 CTU589868 CJY589868 CAC589868 BQG589868 BGK589868 AWO589868 AMS589868 ACW589868 TA589868 JE589868 H589868:I589868 WVQ524332 WLU524332 WBY524332 VSC524332 VIG524332 UYK524332 UOO524332 UES524332 TUW524332 TLA524332 TBE524332 SRI524332 SHM524332 RXQ524332 RNU524332 RDY524332 QUC524332 QKG524332 QAK524332 PQO524332 PGS524332 OWW524332 ONA524332 ODE524332 NTI524332 NJM524332 MZQ524332 MPU524332 MFY524332 LWC524332 LMG524332 LCK524332 KSO524332 KIS524332 JYW524332 JPA524332 JFE524332 IVI524332 ILM524332 IBQ524332 HRU524332 HHY524332 GYC524332 GOG524332 GEK524332 FUO524332 FKS524332 FAW524332 ERA524332 EHE524332 DXI524332 DNM524332 DDQ524332 CTU524332 CJY524332 CAC524332 BQG524332 BGK524332 AWO524332 AMS524332 ACW524332 TA524332 JE524332 H524332:I524332 WVQ458796 WLU458796 WBY458796 VSC458796 VIG458796 UYK458796 UOO458796 UES458796 TUW458796 TLA458796 TBE458796 SRI458796 SHM458796 RXQ458796 RNU458796 RDY458796 QUC458796 QKG458796 QAK458796 PQO458796 PGS458796 OWW458796 ONA458796 ODE458796 NTI458796 NJM458796 MZQ458796 MPU458796 MFY458796 LWC458796 LMG458796 LCK458796 KSO458796 KIS458796 JYW458796 JPA458796 JFE458796 IVI458796 ILM458796 IBQ458796 HRU458796 HHY458796 GYC458796 GOG458796 GEK458796 FUO458796 FKS458796 FAW458796 ERA458796 EHE458796 DXI458796 DNM458796 DDQ458796 CTU458796 CJY458796 CAC458796 BQG458796 BGK458796 AWO458796 AMS458796 ACW458796 TA458796 JE458796 H458796:I458796 WVQ393260 WLU393260 WBY393260 VSC393260 VIG393260 UYK393260 UOO393260 UES393260 TUW393260 TLA393260 TBE393260 SRI393260 SHM393260 RXQ393260 RNU393260 RDY393260 QUC393260 QKG393260 QAK393260 PQO393260 PGS393260 OWW393260 ONA393260 ODE393260 NTI393260 NJM393260 MZQ393260 MPU393260 MFY393260 LWC393260 LMG393260 LCK393260 KSO393260 KIS393260 JYW393260 JPA393260 JFE393260 IVI393260 ILM393260 IBQ393260 HRU393260 HHY393260 GYC393260 GOG393260 GEK393260 FUO393260 FKS393260 FAW393260 ERA393260 EHE393260 DXI393260 DNM393260 DDQ393260 CTU393260 CJY393260 CAC393260 BQG393260 BGK393260 AWO393260 AMS393260 ACW393260 TA393260 JE393260 H393260:I393260 WVQ327724 WLU327724 WBY327724 VSC327724 VIG327724 UYK327724 UOO327724 UES327724 TUW327724 TLA327724 TBE327724 SRI327724 SHM327724 RXQ327724 RNU327724 RDY327724 QUC327724 QKG327724 QAK327724 PQO327724 PGS327724 OWW327724 ONA327724 ODE327724 NTI327724 NJM327724 MZQ327724 MPU327724 MFY327724 LWC327724 LMG327724 LCK327724 KSO327724 KIS327724 JYW327724 JPA327724 JFE327724 IVI327724 ILM327724 IBQ327724 HRU327724 HHY327724 GYC327724 GOG327724 GEK327724 FUO327724 FKS327724 FAW327724 ERA327724 EHE327724 DXI327724 DNM327724 DDQ327724 CTU327724 CJY327724 CAC327724 BQG327724 BGK327724 AWO327724 AMS327724 ACW327724 TA327724 JE327724 H327724:I327724 WVQ262188 WLU262188 WBY262188 VSC262188 VIG262188 UYK262188 UOO262188 UES262188 TUW262188 TLA262188 TBE262188 SRI262188 SHM262188 RXQ262188 RNU262188 RDY262188 QUC262188 QKG262188 QAK262188 PQO262188 PGS262188 OWW262188 ONA262188 ODE262188 NTI262188 NJM262188 MZQ262188 MPU262188 MFY262188 LWC262188 LMG262188 LCK262188 KSO262188 KIS262188 JYW262188 JPA262188 JFE262188 IVI262188 ILM262188 IBQ262188 HRU262188 HHY262188 GYC262188 GOG262188 GEK262188 FUO262188 FKS262188 FAW262188 ERA262188 EHE262188 DXI262188 DNM262188 DDQ262188 CTU262188 CJY262188 CAC262188 BQG262188 BGK262188 AWO262188 AMS262188 ACW262188 TA262188 JE262188 H262188:I262188 WVQ196652 WLU196652 WBY196652 VSC196652 VIG196652 UYK196652 UOO196652 UES196652 TUW196652 TLA196652 TBE196652 SRI196652 SHM196652 RXQ196652 RNU196652 RDY196652 QUC196652 QKG196652 QAK196652 PQO196652 PGS196652 OWW196652 ONA196652 ODE196652 NTI196652 NJM196652 MZQ196652 MPU196652 MFY196652 LWC196652 LMG196652 LCK196652 KSO196652 KIS196652 JYW196652 JPA196652 JFE196652 IVI196652 ILM196652 IBQ196652 HRU196652 HHY196652 GYC196652 GOG196652 GEK196652 FUO196652 FKS196652 FAW196652 ERA196652 EHE196652 DXI196652 DNM196652 DDQ196652 CTU196652 CJY196652 CAC196652 BQG196652 BGK196652 AWO196652 AMS196652 ACW196652 TA196652 JE196652 H196652:I196652 WVQ131116 WLU131116 WBY131116 VSC131116 VIG131116 UYK131116 UOO131116 UES131116 TUW131116 TLA131116 TBE131116 SRI131116 SHM131116 RXQ131116 RNU131116 RDY131116 QUC131116 QKG131116 QAK131116 PQO131116 PGS131116 OWW131116 ONA131116 ODE131116 NTI131116 NJM131116 MZQ131116 MPU131116 MFY131116 LWC131116 LMG131116 LCK131116 KSO131116 KIS131116 JYW131116 JPA131116 JFE131116 IVI131116 ILM131116 IBQ131116 HRU131116 HHY131116 GYC131116 GOG131116 GEK131116 FUO131116 FKS131116 FAW131116 ERA131116 EHE131116 DXI131116 DNM131116 DDQ131116 CTU131116 CJY131116 CAC131116 BQG131116 BGK131116 AWO131116 AMS131116 ACW131116 TA131116 JE131116 H131116:I131116 WVQ65580 WLU65580 WBY65580 VSC65580 VIG65580 UYK65580 UOO65580 UES65580 TUW65580 TLA65580 TBE65580 SRI65580 SHM65580 RXQ65580 RNU65580 RDY65580 QUC65580 QKG65580 QAK65580 PQO65580 PGS65580 OWW65580 ONA65580 ODE65580 NTI65580 NJM65580 MZQ65580 MPU65580 MFY65580 LWC65580 LMG65580 LCK65580 KSO65580 KIS65580 JYW65580 JPA65580 JFE65580 IVI65580 ILM65580 IBQ65580 HRU65580 HHY65580 GYC65580 GOG65580 GEK65580 FUO65580 FKS65580 FAW65580 ERA65580 EHE65580 DXI65580 DNM65580 DDQ65580 CTU65580 CJY65580 CAC65580 BQG65580 BGK65580 AWO65580 AMS65580 ACW65580 TA65580 JE65580 H65580:I65580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84">
      <formula1>$P$36:$Q$36</formula1>
    </dataValidation>
    <dataValidation type="list" allowBlank="1" showInputMessage="1" showErrorMessage="1" sqref="WVQ983081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77:I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H131113:I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H196649:I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H262185:I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H327721:I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H393257:I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H458793:I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H524329:I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H589865:I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H655401:I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H720937:I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H786473:I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H852009:I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H917545:I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H983081:I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JE32 TA32">
      <formula1>$O$32:$R$32</formula1>
    </dataValidation>
    <dataValidation type="list" allowBlank="1" showInputMessage="1" showErrorMessage="1" sqref="WVQ983083 WBY983083 VSC983083 VIG983083 UYK983083 UOO983083 UES983083 TUW983083 TLA983083 TBE983083 SRI983083 SHM983083 RXQ983083 RNU983083 RDY983083 QUC983083 QKG983083 QAK983083 PQO983083 PGS983083 OWW983083 ONA983083 ODE983083 NTI983083 NJM983083 MZQ983083 MPU983083 MFY983083 LWC983083 LMG983083 LCK983083 KSO983083 KIS983083 JYW983083 JPA983083 JFE983083 IVI983083 ILM983083 IBQ983083 HRU983083 HHY983083 GYC983083 GOG983083 GEK983083 FUO983083 FKS983083 FAW983083 ERA983083 EHE983083 DXI983083 DNM983083 DDQ983083 CTU983083 CJY983083 CAC983083 BQG983083 BGK983083 AWO983083 AMS983083 ACW983083 TA983083 JE983083 H983083:I983083 WVQ917547 WLU917547 WBY917547 VSC917547 VIG917547 UYK917547 UOO917547 UES917547 TUW917547 TLA917547 TBE917547 SRI917547 SHM917547 RXQ917547 RNU917547 RDY917547 QUC917547 QKG917547 QAK917547 PQO917547 PGS917547 OWW917547 ONA917547 ODE917547 NTI917547 NJM917547 MZQ917547 MPU917547 MFY917547 LWC917547 LMG917547 LCK917547 KSO917547 KIS917547 JYW917547 JPA917547 JFE917547 IVI917547 ILM917547 IBQ917547 HRU917547 HHY917547 GYC917547 GOG917547 GEK917547 FUO917547 FKS917547 FAW917547 ERA917547 EHE917547 DXI917547 DNM917547 DDQ917547 CTU917547 CJY917547 CAC917547 BQG917547 BGK917547 AWO917547 AMS917547 ACW917547 TA917547 JE917547 H917547:I917547 WVQ852011 WLU852011 WBY852011 VSC852011 VIG852011 UYK852011 UOO852011 UES852011 TUW852011 TLA852011 TBE852011 SRI852011 SHM852011 RXQ852011 RNU852011 RDY852011 QUC852011 QKG852011 QAK852011 PQO852011 PGS852011 OWW852011 ONA852011 ODE852011 NTI852011 NJM852011 MZQ852011 MPU852011 MFY852011 LWC852011 LMG852011 LCK852011 KSO852011 KIS852011 JYW852011 JPA852011 JFE852011 IVI852011 ILM852011 IBQ852011 HRU852011 HHY852011 GYC852011 GOG852011 GEK852011 FUO852011 FKS852011 FAW852011 ERA852011 EHE852011 DXI852011 DNM852011 DDQ852011 CTU852011 CJY852011 CAC852011 BQG852011 BGK852011 AWO852011 AMS852011 ACW852011 TA852011 JE852011 H852011:I852011 WVQ786475 WLU786475 WBY786475 VSC786475 VIG786475 UYK786475 UOO786475 UES786475 TUW786475 TLA786475 TBE786475 SRI786475 SHM786475 RXQ786475 RNU786475 RDY786475 QUC786475 QKG786475 QAK786475 PQO786475 PGS786475 OWW786475 ONA786475 ODE786475 NTI786475 NJM786475 MZQ786475 MPU786475 MFY786475 LWC786475 LMG786475 LCK786475 KSO786475 KIS786475 JYW786475 JPA786475 JFE786475 IVI786475 ILM786475 IBQ786475 HRU786475 HHY786475 GYC786475 GOG786475 GEK786475 FUO786475 FKS786475 FAW786475 ERA786475 EHE786475 DXI786475 DNM786475 DDQ786475 CTU786475 CJY786475 CAC786475 BQG786475 BGK786475 AWO786475 AMS786475 ACW786475 TA786475 JE786475 H786475:I786475 WVQ720939 WLU720939 WBY720939 VSC720939 VIG720939 UYK720939 UOO720939 UES720939 TUW720939 TLA720939 TBE720939 SRI720939 SHM720939 RXQ720939 RNU720939 RDY720939 QUC720939 QKG720939 QAK720939 PQO720939 PGS720939 OWW720939 ONA720939 ODE720939 NTI720939 NJM720939 MZQ720939 MPU720939 MFY720939 LWC720939 LMG720939 LCK720939 KSO720939 KIS720939 JYW720939 JPA720939 JFE720939 IVI720939 ILM720939 IBQ720939 HRU720939 HHY720939 GYC720939 GOG720939 GEK720939 FUO720939 FKS720939 FAW720939 ERA720939 EHE720939 DXI720939 DNM720939 DDQ720939 CTU720939 CJY720939 CAC720939 BQG720939 BGK720939 AWO720939 AMS720939 ACW720939 TA720939 JE720939 H720939:I720939 WVQ655403 WLU655403 WBY655403 VSC655403 VIG655403 UYK655403 UOO655403 UES655403 TUW655403 TLA655403 TBE655403 SRI655403 SHM655403 RXQ655403 RNU655403 RDY655403 QUC655403 QKG655403 QAK655403 PQO655403 PGS655403 OWW655403 ONA655403 ODE655403 NTI655403 NJM655403 MZQ655403 MPU655403 MFY655403 LWC655403 LMG655403 LCK655403 KSO655403 KIS655403 JYW655403 JPA655403 JFE655403 IVI655403 ILM655403 IBQ655403 HRU655403 HHY655403 GYC655403 GOG655403 GEK655403 FUO655403 FKS655403 FAW655403 ERA655403 EHE655403 DXI655403 DNM655403 DDQ655403 CTU655403 CJY655403 CAC655403 BQG655403 BGK655403 AWO655403 AMS655403 ACW655403 TA655403 JE655403 H655403:I655403 WVQ589867 WLU589867 WBY589867 VSC589867 VIG589867 UYK589867 UOO589867 UES589867 TUW589867 TLA589867 TBE589867 SRI589867 SHM589867 RXQ589867 RNU589867 RDY589867 QUC589867 QKG589867 QAK589867 PQO589867 PGS589867 OWW589867 ONA589867 ODE589867 NTI589867 NJM589867 MZQ589867 MPU589867 MFY589867 LWC589867 LMG589867 LCK589867 KSO589867 KIS589867 JYW589867 JPA589867 JFE589867 IVI589867 ILM589867 IBQ589867 HRU589867 HHY589867 GYC589867 GOG589867 GEK589867 FUO589867 FKS589867 FAW589867 ERA589867 EHE589867 DXI589867 DNM589867 DDQ589867 CTU589867 CJY589867 CAC589867 BQG589867 BGK589867 AWO589867 AMS589867 ACW589867 TA589867 JE589867 H589867:I589867 WVQ524331 WLU524331 WBY524331 VSC524331 VIG524331 UYK524331 UOO524331 UES524331 TUW524331 TLA524331 TBE524331 SRI524331 SHM524331 RXQ524331 RNU524331 RDY524331 QUC524331 QKG524331 QAK524331 PQO524331 PGS524331 OWW524331 ONA524331 ODE524331 NTI524331 NJM524331 MZQ524331 MPU524331 MFY524331 LWC524331 LMG524331 LCK524331 KSO524331 KIS524331 JYW524331 JPA524331 JFE524331 IVI524331 ILM524331 IBQ524331 HRU524331 HHY524331 GYC524331 GOG524331 GEK524331 FUO524331 FKS524331 FAW524331 ERA524331 EHE524331 DXI524331 DNM524331 DDQ524331 CTU524331 CJY524331 CAC524331 BQG524331 BGK524331 AWO524331 AMS524331 ACW524331 TA524331 JE524331 H524331:I524331 WVQ458795 WLU458795 WBY458795 VSC458795 VIG458795 UYK458795 UOO458795 UES458795 TUW458795 TLA458795 TBE458795 SRI458795 SHM458795 RXQ458795 RNU458795 RDY458795 QUC458795 QKG458795 QAK458795 PQO458795 PGS458795 OWW458795 ONA458795 ODE458795 NTI458795 NJM458795 MZQ458795 MPU458795 MFY458795 LWC458795 LMG458795 LCK458795 KSO458795 KIS458795 JYW458795 JPA458795 JFE458795 IVI458795 ILM458795 IBQ458795 HRU458795 HHY458795 GYC458795 GOG458795 GEK458795 FUO458795 FKS458795 FAW458795 ERA458795 EHE458795 DXI458795 DNM458795 DDQ458795 CTU458795 CJY458795 CAC458795 BQG458795 BGK458795 AWO458795 AMS458795 ACW458795 TA458795 JE458795 H458795:I458795 WVQ393259 WLU393259 WBY393259 VSC393259 VIG393259 UYK393259 UOO393259 UES393259 TUW393259 TLA393259 TBE393259 SRI393259 SHM393259 RXQ393259 RNU393259 RDY393259 QUC393259 QKG393259 QAK393259 PQO393259 PGS393259 OWW393259 ONA393259 ODE393259 NTI393259 NJM393259 MZQ393259 MPU393259 MFY393259 LWC393259 LMG393259 LCK393259 KSO393259 KIS393259 JYW393259 JPA393259 JFE393259 IVI393259 ILM393259 IBQ393259 HRU393259 HHY393259 GYC393259 GOG393259 GEK393259 FUO393259 FKS393259 FAW393259 ERA393259 EHE393259 DXI393259 DNM393259 DDQ393259 CTU393259 CJY393259 CAC393259 BQG393259 BGK393259 AWO393259 AMS393259 ACW393259 TA393259 JE393259 H393259:I393259 WVQ327723 WLU327723 WBY327723 VSC327723 VIG327723 UYK327723 UOO327723 UES327723 TUW327723 TLA327723 TBE327723 SRI327723 SHM327723 RXQ327723 RNU327723 RDY327723 QUC327723 QKG327723 QAK327723 PQO327723 PGS327723 OWW327723 ONA327723 ODE327723 NTI327723 NJM327723 MZQ327723 MPU327723 MFY327723 LWC327723 LMG327723 LCK327723 KSO327723 KIS327723 JYW327723 JPA327723 JFE327723 IVI327723 ILM327723 IBQ327723 HRU327723 HHY327723 GYC327723 GOG327723 GEK327723 FUO327723 FKS327723 FAW327723 ERA327723 EHE327723 DXI327723 DNM327723 DDQ327723 CTU327723 CJY327723 CAC327723 BQG327723 BGK327723 AWO327723 AMS327723 ACW327723 TA327723 JE327723 H327723:I327723 WVQ262187 WLU262187 WBY262187 VSC262187 VIG262187 UYK262187 UOO262187 UES262187 TUW262187 TLA262187 TBE262187 SRI262187 SHM262187 RXQ262187 RNU262187 RDY262187 QUC262187 QKG262187 QAK262187 PQO262187 PGS262187 OWW262187 ONA262187 ODE262187 NTI262187 NJM262187 MZQ262187 MPU262187 MFY262187 LWC262187 LMG262187 LCK262187 KSO262187 KIS262187 JYW262187 JPA262187 JFE262187 IVI262187 ILM262187 IBQ262187 HRU262187 HHY262187 GYC262187 GOG262187 GEK262187 FUO262187 FKS262187 FAW262187 ERA262187 EHE262187 DXI262187 DNM262187 DDQ262187 CTU262187 CJY262187 CAC262187 BQG262187 BGK262187 AWO262187 AMS262187 ACW262187 TA262187 JE262187 H262187:I262187 WVQ196651 WLU196651 WBY196651 VSC196651 VIG196651 UYK196651 UOO196651 UES196651 TUW196651 TLA196651 TBE196651 SRI196651 SHM196651 RXQ196651 RNU196651 RDY196651 QUC196651 QKG196651 QAK196651 PQO196651 PGS196651 OWW196651 ONA196651 ODE196651 NTI196651 NJM196651 MZQ196651 MPU196651 MFY196651 LWC196651 LMG196651 LCK196651 KSO196651 KIS196651 JYW196651 JPA196651 JFE196651 IVI196651 ILM196651 IBQ196651 HRU196651 HHY196651 GYC196651 GOG196651 GEK196651 FUO196651 FKS196651 FAW196651 ERA196651 EHE196651 DXI196651 DNM196651 DDQ196651 CTU196651 CJY196651 CAC196651 BQG196651 BGK196651 AWO196651 AMS196651 ACW196651 TA196651 JE196651 H196651:I196651 WVQ131115 WLU131115 WBY131115 VSC131115 VIG131115 UYK131115 UOO131115 UES131115 TUW131115 TLA131115 TBE131115 SRI131115 SHM131115 RXQ131115 RNU131115 RDY131115 QUC131115 QKG131115 QAK131115 PQO131115 PGS131115 OWW131115 ONA131115 ODE131115 NTI131115 NJM131115 MZQ131115 MPU131115 MFY131115 LWC131115 LMG131115 LCK131115 KSO131115 KIS131115 JYW131115 JPA131115 JFE131115 IVI131115 ILM131115 IBQ131115 HRU131115 HHY131115 GYC131115 GOG131115 GEK131115 FUO131115 FKS131115 FAW131115 ERA131115 EHE131115 DXI131115 DNM131115 DDQ131115 CTU131115 CJY131115 CAC131115 BQG131115 BGK131115 AWO131115 AMS131115 ACW131115 TA131115 JE131115 H131115:I131115 WVQ65579 WLU65579 WBY65579 VSC65579 VIG65579 UYK65579 UOO65579 UES65579 TUW65579 TLA65579 TBE65579 SRI65579 SHM65579 RXQ65579 RNU65579 RDY65579 QUC65579 QKG65579 QAK65579 PQO65579 PGS65579 OWW65579 ONA65579 ODE65579 NTI65579 NJM65579 MZQ65579 MPU65579 MFY65579 LWC65579 LMG65579 LCK65579 KSO65579 KIS65579 JYW65579 JPA65579 JFE65579 IVI65579 ILM65579 IBQ65579 HRU65579 HHY65579 GYC65579 GOG65579 GEK65579 FUO65579 FKS65579 FAW65579 ERA65579 EHE65579 DXI65579 DNM65579 DDQ65579 CTU65579 CJY65579 CAC65579 BQG65579 BGK65579 AWO65579 AMS65579 ACW65579 TA65579 JE65579 H65579:I65579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83">
      <formula1>$O$35:$R$35</formula1>
    </dataValidation>
    <dataValidation type="list" allowBlank="1" showInputMessage="1" showErrorMessage="1" sqref="WVQ983082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78:I65578 JE65578 TA65578 ACW65578 AMS65578 AWO65578 BGK65578 BQG65578 CAC65578 CJY65578 CTU65578 DDQ65578 DNM65578 DXI65578 EHE65578 ERA65578 FAW65578 FKS65578 FUO65578 GEK65578 GOG65578 GYC65578 HHY65578 HRU65578 IBQ65578 ILM65578 IVI65578 JFE65578 JPA65578 JYW65578 KIS65578 KSO65578 LCK65578 LMG65578 LWC65578 MFY65578 MPU65578 MZQ65578 NJM65578 NTI65578 ODE65578 ONA65578 OWW65578 PGS65578 PQO65578 QAK65578 QKG65578 QUC65578 RDY65578 RNU65578 RXQ65578 SHM65578 SRI65578 TBE65578 TLA65578 TUW65578 UES65578 UOO65578 UYK65578 VIG65578 VSC65578 WBY65578 WLU65578 WVQ65578 H131114:I131114 JE131114 TA131114 ACW131114 AMS131114 AWO131114 BGK131114 BQG131114 CAC131114 CJY131114 CTU131114 DDQ131114 DNM131114 DXI131114 EHE131114 ERA131114 FAW131114 FKS131114 FUO131114 GEK131114 GOG131114 GYC131114 HHY131114 HRU131114 IBQ131114 ILM131114 IVI131114 JFE131114 JPA131114 JYW131114 KIS131114 KSO131114 LCK131114 LMG131114 LWC131114 MFY131114 MPU131114 MZQ131114 NJM131114 NTI131114 ODE131114 ONA131114 OWW131114 PGS131114 PQO131114 QAK131114 QKG131114 QUC131114 RDY131114 RNU131114 RXQ131114 SHM131114 SRI131114 TBE131114 TLA131114 TUW131114 UES131114 UOO131114 UYK131114 VIG131114 VSC131114 WBY131114 WLU131114 WVQ131114 H196650:I196650 JE196650 TA196650 ACW196650 AMS196650 AWO196650 BGK196650 BQG196650 CAC196650 CJY196650 CTU196650 DDQ196650 DNM196650 DXI196650 EHE196650 ERA196650 FAW196650 FKS196650 FUO196650 GEK196650 GOG196650 GYC196650 HHY196650 HRU196650 IBQ196650 ILM196650 IVI196650 JFE196650 JPA196650 JYW196650 KIS196650 KSO196650 LCK196650 LMG196650 LWC196650 MFY196650 MPU196650 MZQ196650 NJM196650 NTI196650 ODE196650 ONA196650 OWW196650 PGS196650 PQO196650 QAK196650 QKG196650 QUC196650 RDY196650 RNU196650 RXQ196650 SHM196650 SRI196650 TBE196650 TLA196650 TUW196650 UES196650 UOO196650 UYK196650 VIG196650 VSC196650 WBY196650 WLU196650 WVQ196650 H262186:I262186 JE262186 TA262186 ACW262186 AMS262186 AWO262186 BGK262186 BQG262186 CAC262186 CJY262186 CTU262186 DDQ262186 DNM262186 DXI262186 EHE262186 ERA262186 FAW262186 FKS262186 FUO262186 GEK262186 GOG262186 GYC262186 HHY262186 HRU262186 IBQ262186 ILM262186 IVI262186 JFE262186 JPA262186 JYW262186 KIS262186 KSO262186 LCK262186 LMG262186 LWC262186 MFY262186 MPU262186 MZQ262186 NJM262186 NTI262186 ODE262186 ONA262186 OWW262186 PGS262186 PQO262186 QAK262186 QKG262186 QUC262186 RDY262186 RNU262186 RXQ262186 SHM262186 SRI262186 TBE262186 TLA262186 TUW262186 UES262186 UOO262186 UYK262186 VIG262186 VSC262186 WBY262186 WLU262186 WVQ262186 H327722:I327722 JE327722 TA327722 ACW327722 AMS327722 AWO327722 BGK327722 BQG327722 CAC327722 CJY327722 CTU327722 DDQ327722 DNM327722 DXI327722 EHE327722 ERA327722 FAW327722 FKS327722 FUO327722 GEK327722 GOG327722 GYC327722 HHY327722 HRU327722 IBQ327722 ILM327722 IVI327722 JFE327722 JPA327722 JYW327722 KIS327722 KSO327722 LCK327722 LMG327722 LWC327722 MFY327722 MPU327722 MZQ327722 NJM327722 NTI327722 ODE327722 ONA327722 OWW327722 PGS327722 PQO327722 QAK327722 QKG327722 QUC327722 RDY327722 RNU327722 RXQ327722 SHM327722 SRI327722 TBE327722 TLA327722 TUW327722 UES327722 UOO327722 UYK327722 VIG327722 VSC327722 WBY327722 WLU327722 WVQ327722 H393258:I393258 JE393258 TA393258 ACW393258 AMS393258 AWO393258 BGK393258 BQG393258 CAC393258 CJY393258 CTU393258 DDQ393258 DNM393258 DXI393258 EHE393258 ERA393258 FAW393258 FKS393258 FUO393258 GEK393258 GOG393258 GYC393258 HHY393258 HRU393258 IBQ393258 ILM393258 IVI393258 JFE393258 JPA393258 JYW393258 KIS393258 KSO393258 LCK393258 LMG393258 LWC393258 MFY393258 MPU393258 MZQ393258 NJM393258 NTI393258 ODE393258 ONA393258 OWW393258 PGS393258 PQO393258 QAK393258 QKG393258 QUC393258 RDY393258 RNU393258 RXQ393258 SHM393258 SRI393258 TBE393258 TLA393258 TUW393258 UES393258 UOO393258 UYK393258 VIG393258 VSC393258 WBY393258 WLU393258 WVQ393258 H458794:I458794 JE458794 TA458794 ACW458794 AMS458794 AWO458794 BGK458794 BQG458794 CAC458794 CJY458794 CTU458794 DDQ458794 DNM458794 DXI458794 EHE458794 ERA458794 FAW458794 FKS458794 FUO458794 GEK458794 GOG458794 GYC458794 HHY458794 HRU458794 IBQ458794 ILM458794 IVI458794 JFE458794 JPA458794 JYW458794 KIS458794 KSO458794 LCK458794 LMG458794 LWC458794 MFY458794 MPU458794 MZQ458794 NJM458794 NTI458794 ODE458794 ONA458794 OWW458794 PGS458794 PQO458794 QAK458794 QKG458794 QUC458794 RDY458794 RNU458794 RXQ458794 SHM458794 SRI458794 TBE458794 TLA458794 TUW458794 UES458794 UOO458794 UYK458794 VIG458794 VSC458794 WBY458794 WLU458794 WVQ458794 H524330:I524330 JE524330 TA524330 ACW524330 AMS524330 AWO524330 BGK524330 BQG524330 CAC524330 CJY524330 CTU524330 DDQ524330 DNM524330 DXI524330 EHE524330 ERA524330 FAW524330 FKS524330 FUO524330 GEK524330 GOG524330 GYC524330 HHY524330 HRU524330 IBQ524330 ILM524330 IVI524330 JFE524330 JPA524330 JYW524330 KIS524330 KSO524330 LCK524330 LMG524330 LWC524330 MFY524330 MPU524330 MZQ524330 NJM524330 NTI524330 ODE524330 ONA524330 OWW524330 PGS524330 PQO524330 QAK524330 QKG524330 QUC524330 RDY524330 RNU524330 RXQ524330 SHM524330 SRI524330 TBE524330 TLA524330 TUW524330 UES524330 UOO524330 UYK524330 VIG524330 VSC524330 WBY524330 WLU524330 WVQ524330 H589866:I589866 JE589866 TA589866 ACW589866 AMS589866 AWO589866 BGK589866 BQG589866 CAC589866 CJY589866 CTU589866 DDQ589866 DNM589866 DXI589866 EHE589866 ERA589866 FAW589866 FKS589866 FUO589866 GEK589866 GOG589866 GYC589866 HHY589866 HRU589866 IBQ589866 ILM589866 IVI589866 JFE589866 JPA589866 JYW589866 KIS589866 KSO589866 LCK589866 LMG589866 LWC589866 MFY589866 MPU589866 MZQ589866 NJM589866 NTI589866 ODE589866 ONA589866 OWW589866 PGS589866 PQO589866 QAK589866 QKG589866 QUC589866 RDY589866 RNU589866 RXQ589866 SHM589866 SRI589866 TBE589866 TLA589866 TUW589866 UES589866 UOO589866 UYK589866 VIG589866 VSC589866 WBY589866 WLU589866 WVQ589866 H655402:I655402 JE655402 TA655402 ACW655402 AMS655402 AWO655402 BGK655402 BQG655402 CAC655402 CJY655402 CTU655402 DDQ655402 DNM655402 DXI655402 EHE655402 ERA655402 FAW655402 FKS655402 FUO655402 GEK655402 GOG655402 GYC655402 HHY655402 HRU655402 IBQ655402 ILM655402 IVI655402 JFE655402 JPA655402 JYW655402 KIS655402 KSO655402 LCK655402 LMG655402 LWC655402 MFY655402 MPU655402 MZQ655402 NJM655402 NTI655402 ODE655402 ONA655402 OWW655402 PGS655402 PQO655402 QAK655402 QKG655402 QUC655402 RDY655402 RNU655402 RXQ655402 SHM655402 SRI655402 TBE655402 TLA655402 TUW655402 UES655402 UOO655402 UYK655402 VIG655402 VSC655402 WBY655402 WLU655402 WVQ655402 H720938:I720938 JE720938 TA720938 ACW720938 AMS720938 AWO720938 BGK720938 BQG720938 CAC720938 CJY720938 CTU720938 DDQ720938 DNM720938 DXI720938 EHE720938 ERA720938 FAW720938 FKS720938 FUO720938 GEK720938 GOG720938 GYC720938 HHY720938 HRU720938 IBQ720938 ILM720938 IVI720938 JFE720938 JPA720938 JYW720938 KIS720938 KSO720938 LCK720938 LMG720938 LWC720938 MFY720938 MPU720938 MZQ720938 NJM720938 NTI720938 ODE720938 ONA720938 OWW720938 PGS720938 PQO720938 QAK720938 QKG720938 QUC720938 RDY720938 RNU720938 RXQ720938 SHM720938 SRI720938 TBE720938 TLA720938 TUW720938 UES720938 UOO720938 UYK720938 VIG720938 VSC720938 WBY720938 WLU720938 WVQ720938 H786474:I786474 JE786474 TA786474 ACW786474 AMS786474 AWO786474 BGK786474 BQG786474 CAC786474 CJY786474 CTU786474 DDQ786474 DNM786474 DXI786474 EHE786474 ERA786474 FAW786474 FKS786474 FUO786474 GEK786474 GOG786474 GYC786474 HHY786474 HRU786474 IBQ786474 ILM786474 IVI786474 JFE786474 JPA786474 JYW786474 KIS786474 KSO786474 LCK786474 LMG786474 LWC786474 MFY786474 MPU786474 MZQ786474 NJM786474 NTI786474 ODE786474 ONA786474 OWW786474 PGS786474 PQO786474 QAK786474 QKG786474 QUC786474 RDY786474 RNU786474 RXQ786474 SHM786474 SRI786474 TBE786474 TLA786474 TUW786474 UES786474 UOO786474 UYK786474 VIG786474 VSC786474 WBY786474 WLU786474 WVQ786474 H852010:I852010 JE852010 TA852010 ACW852010 AMS852010 AWO852010 BGK852010 BQG852010 CAC852010 CJY852010 CTU852010 DDQ852010 DNM852010 DXI852010 EHE852010 ERA852010 FAW852010 FKS852010 FUO852010 GEK852010 GOG852010 GYC852010 HHY852010 HRU852010 IBQ852010 ILM852010 IVI852010 JFE852010 JPA852010 JYW852010 KIS852010 KSO852010 LCK852010 LMG852010 LWC852010 MFY852010 MPU852010 MZQ852010 NJM852010 NTI852010 ODE852010 ONA852010 OWW852010 PGS852010 PQO852010 QAK852010 QKG852010 QUC852010 RDY852010 RNU852010 RXQ852010 SHM852010 SRI852010 TBE852010 TLA852010 TUW852010 UES852010 UOO852010 UYK852010 VIG852010 VSC852010 WBY852010 WLU852010 WVQ852010 H917546:I917546 JE917546 TA917546 ACW917546 AMS917546 AWO917546 BGK917546 BQG917546 CAC917546 CJY917546 CTU917546 DDQ917546 DNM917546 DXI917546 EHE917546 ERA917546 FAW917546 FKS917546 FUO917546 GEK917546 GOG917546 GYC917546 HHY917546 HRU917546 IBQ917546 ILM917546 IVI917546 JFE917546 JPA917546 JYW917546 KIS917546 KSO917546 LCK917546 LMG917546 LWC917546 MFY917546 MPU917546 MZQ917546 NJM917546 NTI917546 ODE917546 ONA917546 OWW917546 PGS917546 PQO917546 QAK917546 QKG917546 QUC917546 RDY917546 RNU917546 RXQ917546 SHM917546 SRI917546 TBE917546 TLA917546 TUW917546 UES917546 UOO917546 UYK917546 VIG917546 VSC917546 WBY917546 WLU917546 WVQ917546 H983082:I983082 JE983082 TA983082 ACW983082 AMS983082 AWO983082 BGK983082 BQG983082 CAC983082 CJY983082 CTU983082 DDQ983082 DNM983082 DXI983082 EHE983082 ERA983082 FAW983082 FKS983082 FUO983082 GEK983082 GOG983082 GYC983082 HHY983082 HRU983082 IBQ983082 ILM983082 IVI983082 JFE983082 JPA983082 JYW983082 KIS983082 KSO983082 LCK983082 LMG983082 LWC983082 MFY983082 MPU983082 MZQ983082 NJM983082 NTI983082 ODE983082 ONA983082 OWW983082 PGS983082 PQO983082 QAK983082 QKG983082 QUC983082 RDY983082 RNU983082 RXQ983082 SHM983082 SRI983082 TBE983082 TLA983082 TUW983082 UES983082 UOO983082 UYK983082 VIG983082 VSC983082 WBY983082 WLU983082 JE33:JE34">
      <formula1>$N$33:$R$33</formula1>
    </dataValidation>
    <dataValidation type="list" allowBlank="1" showInputMessage="1" showErrorMessage="1" sqref="WVQ983080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76:I65576 JE65576 TA65576 ACW65576 AMS65576 AWO65576 BGK65576 BQG65576 CAC65576 CJY65576 CTU65576 DDQ65576 DNM65576 DXI65576 EHE65576 ERA65576 FAW65576 FKS65576 FUO65576 GEK65576 GOG65576 GYC65576 HHY65576 HRU65576 IBQ65576 ILM65576 IVI65576 JFE65576 JPA65576 JYW65576 KIS65576 KSO65576 LCK65576 LMG65576 LWC65576 MFY65576 MPU65576 MZQ65576 NJM65576 NTI65576 ODE65576 ONA65576 OWW65576 PGS65576 PQO65576 QAK65576 QKG65576 QUC65576 RDY65576 RNU65576 RXQ65576 SHM65576 SRI65576 TBE65576 TLA65576 TUW65576 UES65576 UOO65576 UYK65576 VIG65576 VSC65576 WBY65576 WLU65576 WVQ65576 H131112:I131112 JE131112 TA131112 ACW131112 AMS131112 AWO131112 BGK131112 BQG131112 CAC131112 CJY131112 CTU131112 DDQ131112 DNM131112 DXI131112 EHE131112 ERA131112 FAW131112 FKS131112 FUO131112 GEK131112 GOG131112 GYC131112 HHY131112 HRU131112 IBQ131112 ILM131112 IVI131112 JFE131112 JPA131112 JYW131112 KIS131112 KSO131112 LCK131112 LMG131112 LWC131112 MFY131112 MPU131112 MZQ131112 NJM131112 NTI131112 ODE131112 ONA131112 OWW131112 PGS131112 PQO131112 QAK131112 QKG131112 QUC131112 RDY131112 RNU131112 RXQ131112 SHM131112 SRI131112 TBE131112 TLA131112 TUW131112 UES131112 UOO131112 UYK131112 VIG131112 VSC131112 WBY131112 WLU131112 WVQ131112 H196648:I196648 JE196648 TA196648 ACW196648 AMS196648 AWO196648 BGK196648 BQG196648 CAC196648 CJY196648 CTU196648 DDQ196648 DNM196648 DXI196648 EHE196648 ERA196648 FAW196648 FKS196648 FUO196648 GEK196648 GOG196648 GYC196648 HHY196648 HRU196648 IBQ196648 ILM196648 IVI196648 JFE196648 JPA196648 JYW196648 KIS196648 KSO196648 LCK196648 LMG196648 LWC196648 MFY196648 MPU196648 MZQ196648 NJM196648 NTI196648 ODE196648 ONA196648 OWW196648 PGS196648 PQO196648 QAK196648 QKG196648 QUC196648 RDY196648 RNU196648 RXQ196648 SHM196648 SRI196648 TBE196648 TLA196648 TUW196648 UES196648 UOO196648 UYK196648 VIG196648 VSC196648 WBY196648 WLU196648 WVQ196648 H262184:I262184 JE262184 TA262184 ACW262184 AMS262184 AWO262184 BGK262184 BQG262184 CAC262184 CJY262184 CTU262184 DDQ262184 DNM262184 DXI262184 EHE262184 ERA262184 FAW262184 FKS262184 FUO262184 GEK262184 GOG262184 GYC262184 HHY262184 HRU262184 IBQ262184 ILM262184 IVI262184 JFE262184 JPA262184 JYW262184 KIS262184 KSO262184 LCK262184 LMG262184 LWC262184 MFY262184 MPU262184 MZQ262184 NJM262184 NTI262184 ODE262184 ONA262184 OWW262184 PGS262184 PQO262184 QAK262184 QKG262184 QUC262184 RDY262184 RNU262184 RXQ262184 SHM262184 SRI262184 TBE262184 TLA262184 TUW262184 UES262184 UOO262184 UYK262184 VIG262184 VSC262184 WBY262184 WLU262184 WVQ262184 H327720:I327720 JE327720 TA327720 ACW327720 AMS327720 AWO327720 BGK327720 BQG327720 CAC327720 CJY327720 CTU327720 DDQ327720 DNM327720 DXI327720 EHE327720 ERA327720 FAW327720 FKS327720 FUO327720 GEK327720 GOG327720 GYC327720 HHY327720 HRU327720 IBQ327720 ILM327720 IVI327720 JFE327720 JPA327720 JYW327720 KIS327720 KSO327720 LCK327720 LMG327720 LWC327720 MFY327720 MPU327720 MZQ327720 NJM327720 NTI327720 ODE327720 ONA327720 OWW327720 PGS327720 PQO327720 QAK327720 QKG327720 QUC327720 RDY327720 RNU327720 RXQ327720 SHM327720 SRI327720 TBE327720 TLA327720 TUW327720 UES327720 UOO327720 UYK327720 VIG327720 VSC327720 WBY327720 WLU327720 WVQ327720 H393256:I393256 JE393256 TA393256 ACW393256 AMS393256 AWO393256 BGK393256 BQG393256 CAC393256 CJY393256 CTU393256 DDQ393256 DNM393256 DXI393256 EHE393256 ERA393256 FAW393256 FKS393256 FUO393256 GEK393256 GOG393256 GYC393256 HHY393256 HRU393256 IBQ393256 ILM393256 IVI393256 JFE393256 JPA393256 JYW393256 KIS393256 KSO393256 LCK393256 LMG393256 LWC393256 MFY393256 MPU393256 MZQ393256 NJM393256 NTI393256 ODE393256 ONA393256 OWW393256 PGS393256 PQO393256 QAK393256 QKG393256 QUC393256 RDY393256 RNU393256 RXQ393256 SHM393256 SRI393256 TBE393256 TLA393256 TUW393256 UES393256 UOO393256 UYK393256 VIG393256 VSC393256 WBY393256 WLU393256 WVQ393256 H458792:I458792 JE458792 TA458792 ACW458792 AMS458792 AWO458792 BGK458792 BQG458792 CAC458792 CJY458792 CTU458792 DDQ458792 DNM458792 DXI458792 EHE458792 ERA458792 FAW458792 FKS458792 FUO458792 GEK458792 GOG458792 GYC458792 HHY458792 HRU458792 IBQ458792 ILM458792 IVI458792 JFE458792 JPA458792 JYW458792 KIS458792 KSO458792 LCK458792 LMG458792 LWC458792 MFY458792 MPU458792 MZQ458792 NJM458792 NTI458792 ODE458792 ONA458792 OWW458792 PGS458792 PQO458792 QAK458792 QKG458792 QUC458792 RDY458792 RNU458792 RXQ458792 SHM458792 SRI458792 TBE458792 TLA458792 TUW458792 UES458792 UOO458792 UYK458792 VIG458792 VSC458792 WBY458792 WLU458792 WVQ458792 H524328:I524328 JE524328 TA524328 ACW524328 AMS524328 AWO524328 BGK524328 BQG524328 CAC524328 CJY524328 CTU524328 DDQ524328 DNM524328 DXI524328 EHE524328 ERA524328 FAW524328 FKS524328 FUO524328 GEK524328 GOG524328 GYC524328 HHY524328 HRU524328 IBQ524328 ILM524328 IVI524328 JFE524328 JPA524328 JYW524328 KIS524328 KSO524328 LCK524328 LMG524328 LWC524328 MFY524328 MPU524328 MZQ524328 NJM524328 NTI524328 ODE524328 ONA524328 OWW524328 PGS524328 PQO524328 QAK524328 QKG524328 QUC524328 RDY524328 RNU524328 RXQ524328 SHM524328 SRI524328 TBE524328 TLA524328 TUW524328 UES524328 UOO524328 UYK524328 VIG524328 VSC524328 WBY524328 WLU524328 WVQ524328 H589864:I589864 JE589864 TA589864 ACW589864 AMS589864 AWO589864 BGK589864 BQG589864 CAC589864 CJY589864 CTU589864 DDQ589864 DNM589864 DXI589864 EHE589864 ERA589864 FAW589864 FKS589864 FUO589864 GEK589864 GOG589864 GYC589864 HHY589864 HRU589864 IBQ589864 ILM589864 IVI589864 JFE589864 JPA589864 JYW589864 KIS589864 KSO589864 LCK589864 LMG589864 LWC589864 MFY589864 MPU589864 MZQ589864 NJM589864 NTI589864 ODE589864 ONA589864 OWW589864 PGS589864 PQO589864 QAK589864 QKG589864 QUC589864 RDY589864 RNU589864 RXQ589864 SHM589864 SRI589864 TBE589864 TLA589864 TUW589864 UES589864 UOO589864 UYK589864 VIG589864 VSC589864 WBY589864 WLU589864 WVQ589864 H655400:I655400 JE655400 TA655400 ACW655400 AMS655400 AWO655400 BGK655400 BQG655400 CAC655400 CJY655400 CTU655400 DDQ655400 DNM655400 DXI655400 EHE655400 ERA655400 FAW655400 FKS655400 FUO655400 GEK655400 GOG655400 GYC655400 HHY655400 HRU655400 IBQ655400 ILM655400 IVI655400 JFE655400 JPA655400 JYW655400 KIS655400 KSO655400 LCK655400 LMG655400 LWC655400 MFY655400 MPU655400 MZQ655400 NJM655400 NTI655400 ODE655400 ONA655400 OWW655400 PGS655400 PQO655400 QAK655400 QKG655400 QUC655400 RDY655400 RNU655400 RXQ655400 SHM655400 SRI655400 TBE655400 TLA655400 TUW655400 UES655400 UOO655400 UYK655400 VIG655400 VSC655400 WBY655400 WLU655400 WVQ655400 H720936:I720936 JE720936 TA720936 ACW720936 AMS720936 AWO720936 BGK720936 BQG720936 CAC720936 CJY720936 CTU720936 DDQ720936 DNM720936 DXI720936 EHE720936 ERA720936 FAW720936 FKS720936 FUO720936 GEK720936 GOG720936 GYC720936 HHY720936 HRU720936 IBQ720936 ILM720936 IVI720936 JFE720936 JPA720936 JYW720936 KIS720936 KSO720936 LCK720936 LMG720936 LWC720936 MFY720936 MPU720936 MZQ720936 NJM720936 NTI720936 ODE720936 ONA720936 OWW720936 PGS720936 PQO720936 QAK720936 QKG720936 QUC720936 RDY720936 RNU720936 RXQ720936 SHM720936 SRI720936 TBE720936 TLA720936 TUW720936 UES720936 UOO720936 UYK720936 VIG720936 VSC720936 WBY720936 WLU720936 WVQ720936 H786472:I786472 JE786472 TA786472 ACW786472 AMS786472 AWO786472 BGK786472 BQG786472 CAC786472 CJY786472 CTU786472 DDQ786472 DNM786472 DXI786472 EHE786472 ERA786472 FAW786472 FKS786472 FUO786472 GEK786472 GOG786472 GYC786472 HHY786472 HRU786472 IBQ786472 ILM786472 IVI786472 JFE786472 JPA786472 JYW786472 KIS786472 KSO786472 LCK786472 LMG786472 LWC786472 MFY786472 MPU786472 MZQ786472 NJM786472 NTI786472 ODE786472 ONA786472 OWW786472 PGS786472 PQO786472 QAK786472 QKG786472 QUC786472 RDY786472 RNU786472 RXQ786472 SHM786472 SRI786472 TBE786472 TLA786472 TUW786472 UES786472 UOO786472 UYK786472 VIG786472 VSC786472 WBY786472 WLU786472 WVQ786472 H852008:I852008 JE852008 TA852008 ACW852008 AMS852008 AWO852008 BGK852008 BQG852008 CAC852008 CJY852008 CTU852008 DDQ852008 DNM852008 DXI852008 EHE852008 ERA852008 FAW852008 FKS852008 FUO852008 GEK852008 GOG852008 GYC852008 HHY852008 HRU852008 IBQ852008 ILM852008 IVI852008 JFE852008 JPA852008 JYW852008 KIS852008 KSO852008 LCK852008 LMG852008 LWC852008 MFY852008 MPU852008 MZQ852008 NJM852008 NTI852008 ODE852008 ONA852008 OWW852008 PGS852008 PQO852008 QAK852008 QKG852008 QUC852008 RDY852008 RNU852008 RXQ852008 SHM852008 SRI852008 TBE852008 TLA852008 TUW852008 UES852008 UOO852008 UYK852008 VIG852008 VSC852008 WBY852008 WLU852008 WVQ852008 H917544:I917544 JE917544 TA917544 ACW917544 AMS917544 AWO917544 BGK917544 BQG917544 CAC917544 CJY917544 CTU917544 DDQ917544 DNM917544 DXI917544 EHE917544 ERA917544 FAW917544 FKS917544 FUO917544 GEK917544 GOG917544 GYC917544 HHY917544 HRU917544 IBQ917544 ILM917544 IVI917544 JFE917544 JPA917544 JYW917544 KIS917544 KSO917544 LCK917544 LMG917544 LWC917544 MFY917544 MPU917544 MZQ917544 NJM917544 NTI917544 ODE917544 ONA917544 OWW917544 PGS917544 PQO917544 QAK917544 QKG917544 QUC917544 RDY917544 RNU917544 RXQ917544 SHM917544 SRI917544 TBE917544 TLA917544 TUW917544 UES917544 UOO917544 UYK917544 VIG917544 VSC917544 WBY917544 WLU917544 WVQ917544 H983080:I983080 JE983080 TA983080 ACW983080 AMS983080 AWO983080 BGK983080 BQG983080 CAC983080 CJY983080 CTU983080 DDQ983080 DNM983080 DXI983080 EHE983080 ERA983080 FAW983080 FKS983080 FUO983080 GEK983080 GOG983080 GYC983080 HHY983080 HRU983080 IBQ983080 ILM983080 IVI983080 JFE983080 JPA983080 JYW983080 KIS983080 KSO983080 LCK983080 LMG983080 LWC983080 MFY983080 MPU983080 MZQ983080 NJM983080 NTI983080 ODE983080 ONA983080 OWW983080 PGS983080 PQO983080 QAK983080 QKG983080 QUC983080 RDY983080 RNU983080 RXQ983080 SHM983080 SRI983080 TBE983080 TLA983080 TUW983080 UES983080 UOO983080 UYK983080 VIG983080 VSC983080 WBY983080 WLU983080 JE31">
      <formula1>$O$31:$R$31</formula1>
    </dataValidation>
    <dataValidation type="list" allowBlank="1" showInputMessage="1" showErrorMessage="1" sqref="WVQ983090 WBY983090 VSC983090 VIG983090 UYK983090 UOO983090 UES983090 TUW983090 TLA983090 TBE983090 SRI983090 SHM983090 RXQ983090 RNU983090 RDY983090 QUC983090 QKG983090 QAK983090 PQO983090 PGS983090 OWW983090 ONA983090 ODE983090 NTI983090 NJM983090 MZQ983090 MPU983090 MFY983090 LWC983090 LMG983090 LCK983090 KSO983090 KIS983090 JYW983090 JPA983090 JFE983090 IVI983090 ILM983090 IBQ983090 HRU983090 HHY983090 GYC983090 GOG983090 GEK983090 FUO983090 FKS983090 FAW983090 ERA983090 EHE983090 DXI983090 DNM983090 DDQ983090 CTU983090 CJY983090 CAC983090 BQG983090 BGK983090 AWO983090 AMS983090 ACW983090 TA983090 JE983090 H983090:I983090 WVQ917554 WLU917554 WBY917554 VSC917554 VIG917554 UYK917554 UOO917554 UES917554 TUW917554 TLA917554 TBE917554 SRI917554 SHM917554 RXQ917554 RNU917554 RDY917554 QUC917554 QKG917554 QAK917554 PQO917554 PGS917554 OWW917554 ONA917554 ODE917554 NTI917554 NJM917554 MZQ917554 MPU917554 MFY917554 LWC917554 LMG917554 LCK917554 KSO917554 KIS917554 JYW917554 JPA917554 JFE917554 IVI917554 ILM917554 IBQ917554 HRU917554 HHY917554 GYC917554 GOG917554 GEK917554 FUO917554 FKS917554 FAW917554 ERA917554 EHE917554 DXI917554 DNM917554 DDQ917554 CTU917554 CJY917554 CAC917554 BQG917554 BGK917554 AWO917554 AMS917554 ACW917554 TA917554 JE917554 H917554:I917554 WVQ852018 WLU852018 WBY852018 VSC852018 VIG852018 UYK852018 UOO852018 UES852018 TUW852018 TLA852018 TBE852018 SRI852018 SHM852018 RXQ852018 RNU852018 RDY852018 QUC852018 QKG852018 QAK852018 PQO852018 PGS852018 OWW852018 ONA852018 ODE852018 NTI852018 NJM852018 MZQ852018 MPU852018 MFY852018 LWC852018 LMG852018 LCK852018 KSO852018 KIS852018 JYW852018 JPA852018 JFE852018 IVI852018 ILM852018 IBQ852018 HRU852018 HHY852018 GYC852018 GOG852018 GEK852018 FUO852018 FKS852018 FAW852018 ERA852018 EHE852018 DXI852018 DNM852018 DDQ852018 CTU852018 CJY852018 CAC852018 BQG852018 BGK852018 AWO852018 AMS852018 ACW852018 TA852018 JE852018 H852018:I852018 WVQ786482 WLU786482 WBY786482 VSC786482 VIG786482 UYK786482 UOO786482 UES786482 TUW786482 TLA786482 TBE786482 SRI786482 SHM786482 RXQ786482 RNU786482 RDY786482 QUC786482 QKG786482 QAK786482 PQO786482 PGS786482 OWW786482 ONA786482 ODE786482 NTI786482 NJM786482 MZQ786482 MPU786482 MFY786482 LWC786482 LMG786482 LCK786482 KSO786482 KIS786482 JYW786482 JPA786482 JFE786482 IVI786482 ILM786482 IBQ786482 HRU786482 HHY786482 GYC786482 GOG786482 GEK786482 FUO786482 FKS786482 FAW786482 ERA786482 EHE786482 DXI786482 DNM786482 DDQ786482 CTU786482 CJY786482 CAC786482 BQG786482 BGK786482 AWO786482 AMS786482 ACW786482 TA786482 JE786482 H786482:I786482 WVQ720946 WLU720946 WBY720946 VSC720946 VIG720946 UYK720946 UOO720946 UES720946 TUW720946 TLA720946 TBE720946 SRI720946 SHM720946 RXQ720946 RNU720946 RDY720946 QUC720946 QKG720946 QAK720946 PQO720946 PGS720946 OWW720946 ONA720946 ODE720946 NTI720946 NJM720946 MZQ720946 MPU720946 MFY720946 LWC720946 LMG720946 LCK720946 KSO720946 KIS720946 JYW720946 JPA720946 JFE720946 IVI720946 ILM720946 IBQ720946 HRU720946 HHY720946 GYC720946 GOG720946 GEK720946 FUO720946 FKS720946 FAW720946 ERA720946 EHE720946 DXI720946 DNM720946 DDQ720946 CTU720946 CJY720946 CAC720946 BQG720946 BGK720946 AWO720946 AMS720946 ACW720946 TA720946 JE720946 H720946:I720946 WVQ655410 WLU655410 WBY655410 VSC655410 VIG655410 UYK655410 UOO655410 UES655410 TUW655410 TLA655410 TBE655410 SRI655410 SHM655410 RXQ655410 RNU655410 RDY655410 QUC655410 QKG655410 QAK655410 PQO655410 PGS655410 OWW655410 ONA655410 ODE655410 NTI655410 NJM655410 MZQ655410 MPU655410 MFY655410 LWC655410 LMG655410 LCK655410 KSO655410 KIS655410 JYW655410 JPA655410 JFE655410 IVI655410 ILM655410 IBQ655410 HRU655410 HHY655410 GYC655410 GOG655410 GEK655410 FUO655410 FKS655410 FAW655410 ERA655410 EHE655410 DXI655410 DNM655410 DDQ655410 CTU655410 CJY655410 CAC655410 BQG655410 BGK655410 AWO655410 AMS655410 ACW655410 TA655410 JE655410 H655410:I655410 WVQ589874 WLU589874 WBY589874 VSC589874 VIG589874 UYK589874 UOO589874 UES589874 TUW589874 TLA589874 TBE589874 SRI589874 SHM589874 RXQ589874 RNU589874 RDY589874 QUC589874 QKG589874 QAK589874 PQO589874 PGS589874 OWW589874 ONA589874 ODE589874 NTI589874 NJM589874 MZQ589874 MPU589874 MFY589874 LWC589874 LMG589874 LCK589874 KSO589874 KIS589874 JYW589874 JPA589874 JFE589874 IVI589874 ILM589874 IBQ589874 HRU589874 HHY589874 GYC589874 GOG589874 GEK589874 FUO589874 FKS589874 FAW589874 ERA589874 EHE589874 DXI589874 DNM589874 DDQ589874 CTU589874 CJY589874 CAC589874 BQG589874 BGK589874 AWO589874 AMS589874 ACW589874 TA589874 JE589874 H589874:I589874 WVQ524338 WLU524338 WBY524338 VSC524338 VIG524338 UYK524338 UOO524338 UES524338 TUW524338 TLA524338 TBE524338 SRI524338 SHM524338 RXQ524338 RNU524338 RDY524338 QUC524338 QKG524338 QAK524338 PQO524338 PGS524338 OWW524338 ONA524338 ODE524338 NTI524338 NJM524338 MZQ524338 MPU524338 MFY524338 LWC524338 LMG524338 LCK524338 KSO524338 KIS524338 JYW524338 JPA524338 JFE524338 IVI524338 ILM524338 IBQ524338 HRU524338 HHY524338 GYC524338 GOG524338 GEK524338 FUO524338 FKS524338 FAW524338 ERA524338 EHE524338 DXI524338 DNM524338 DDQ524338 CTU524338 CJY524338 CAC524338 BQG524338 BGK524338 AWO524338 AMS524338 ACW524338 TA524338 JE524338 H524338:I524338 WVQ458802 WLU458802 WBY458802 VSC458802 VIG458802 UYK458802 UOO458802 UES458802 TUW458802 TLA458802 TBE458802 SRI458802 SHM458802 RXQ458802 RNU458802 RDY458802 QUC458802 QKG458802 QAK458802 PQO458802 PGS458802 OWW458802 ONA458802 ODE458802 NTI458802 NJM458802 MZQ458802 MPU458802 MFY458802 LWC458802 LMG458802 LCK458802 KSO458802 KIS458802 JYW458802 JPA458802 JFE458802 IVI458802 ILM458802 IBQ458802 HRU458802 HHY458802 GYC458802 GOG458802 GEK458802 FUO458802 FKS458802 FAW458802 ERA458802 EHE458802 DXI458802 DNM458802 DDQ458802 CTU458802 CJY458802 CAC458802 BQG458802 BGK458802 AWO458802 AMS458802 ACW458802 TA458802 JE458802 H458802:I458802 WVQ393266 WLU393266 WBY393266 VSC393266 VIG393266 UYK393266 UOO393266 UES393266 TUW393266 TLA393266 TBE393266 SRI393266 SHM393266 RXQ393266 RNU393266 RDY393266 QUC393266 QKG393266 QAK393266 PQO393266 PGS393266 OWW393266 ONA393266 ODE393266 NTI393266 NJM393266 MZQ393266 MPU393266 MFY393266 LWC393266 LMG393266 LCK393266 KSO393266 KIS393266 JYW393266 JPA393266 JFE393266 IVI393266 ILM393266 IBQ393266 HRU393266 HHY393266 GYC393266 GOG393266 GEK393266 FUO393266 FKS393266 FAW393266 ERA393266 EHE393266 DXI393266 DNM393266 DDQ393266 CTU393266 CJY393266 CAC393266 BQG393266 BGK393266 AWO393266 AMS393266 ACW393266 TA393266 JE393266 H393266:I393266 WVQ327730 WLU327730 WBY327730 VSC327730 VIG327730 UYK327730 UOO327730 UES327730 TUW327730 TLA327730 TBE327730 SRI327730 SHM327730 RXQ327730 RNU327730 RDY327730 QUC327730 QKG327730 QAK327730 PQO327730 PGS327730 OWW327730 ONA327730 ODE327730 NTI327730 NJM327730 MZQ327730 MPU327730 MFY327730 LWC327730 LMG327730 LCK327730 KSO327730 KIS327730 JYW327730 JPA327730 JFE327730 IVI327730 ILM327730 IBQ327730 HRU327730 HHY327730 GYC327730 GOG327730 GEK327730 FUO327730 FKS327730 FAW327730 ERA327730 EHE327730 DXI327730 DNM327730 DDQ327730 CTU327730 CJY327730 CAC327730 BQG327730 BGK327730 AWO327730 AMS327730 ACW327730 TA327730 JE327730 H327730:I327730 WVQ262194 WLU262194 WBY262194 VSC262194 VIG262194 UYK262194 UOO262194 UES262194 TUW262194 TLA262194 TBE262194 SRI262194 SHM262194 RXQ262194 RNU262194 RDY262194 QUC262194 QKG262194 QAK262194 PQO262194 PGS262194 OWW262194 ONA262194 ODE262194 NTI262194 NJM262194 MZQ262194 MPU262194 MFY262194 LWC262194 LMG262194 LCK262194 KSO262194 KIS262194 JYW262194 JPA262194 JFE262194 IVI262194 ILM262194 IBQ262194 HRU262194 HHY262194 GYC262194 GOG262194 GEK262194 FUO262194 FKS262194 FAW262194 ERA262194 EHE262194 DXI262194 DNM262194 DDQ262194 CTU262194 CJY262194 CAC262194 BQG262194 BGK262194 AWO262194 AMS262194 ACW262194 TA262194 JE262194 H262194:I262194 WVQ196658 WLU196658 WBY196658 VSC196658 VIG196658 UYK196658 UOO196658 UES196658 TUW196658 TLA196658 TBE196658 SRI196658 SHM196658 RXQ196658 RNU196658 RDY196658 QUC196658 QKG196658 QAK196658 PQO196658 PGS196658 OWW196658 ONA196658 ODE196658 NTI196658 NJM196658 MZQ196658 MPU196658 MFY196658 LWC196658 LMG196658 LCK196658 KSO196658 KIS196658 JYW196658 JPA196658 JFE196658 IVI196658 ILM196658 IBQ196658 HRU196658 HHY196658 GYC196658 GOG196658 GEK196658 FUO196658 FKS196658 FAW196658 ERA196658 EHE196658 DXI196658 DNM196658 DDQ196658 CTU196658 CJY196658 CAC196658 BQG196658 BGK196658 AWO196658 AMS196658 ACW196658 TA196658 JE196658 H196658:I196658 WVQ131122 WLU131122 WBY131122 VSC131122 VIG131122 UYK131122 UOO131122 UES131122 TUW131122 TLA131122 TBE131122 SRI131122 SHM131122 RXQ131122 RNU131122 RDY131122 QUC131122 QKG131122 QAK131122 PQO131122 PGS131122 OWW131122 ONA131122 ODE131122 NTI131122 NJM131122 MZQ131122 MPU131122 MFY131122 LWC131122 LMG131122 LCK131122 KSO131122 KIS131122 JYW131122 JPA131122 JFE131122 IVI131122 ILM131122 IBQ131122 HRU131122 HHY131122 GYC131122 GOG131122 GEK131122 FUO131122 FKS131122 FAW131122 ERA131122 EHE131122 DXI131122 DNM131122 DDQ131122 CTU131122 CJY131122 CAC131122 BQG131122 BGK131122 AWO131122 AMS131122 ACW131122 TA131122 JE131122 H131122:I131122 WVQ65586 WLU65586 WBY65586 VSC65586 VIG65586 UYK65586 UOO65586 UES65586 TUW65586 TLA65586 TBE65586 SRI65586 SHM65586 RXQ65586 RNU65586 RDY65586 QUC65586 QKG65586 QAK65586 PQO65586 PGS65586 OWW65586 ONA65586 ODE65586 NTI65586 NJM65586 MZQ65586 MPU65586 MFY65586 LWC65586 LMG65586 LCK65586 KSO65586 KIS65586 JYW65586 JPA65586 JFE65586 IVI65586 ILM65586 IBQ65586 HRU65586 HHY65586 GYC65586 GOG65586 GEK65586 FUO65586 FKS65586 FAW65586 ERA65586 EHE65586 DXI65586 DNM65586 DDQ65586 CTU65586 CJY65586 CAC65586 BQG65586 BGK65586 AWO65586 AMS65586 ACW65586 TA65586 JE65586 H65586:I65586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90">
      <formula1>$O$42:$R$42</formula1>
    </dataValidation>
    <dataValidation type="list" allowBlank="1" showInputMessage="1" showErrorMessage="1" sqref="JF92 AMT92 AWP92 BGL92 BQH92 CAD92 CJZ92 CTV92 DDR92 DNN92 DXJ92 EHF92 ERB92 FAX92 FKT92 FUP92 GEL92 GOH92 GYD92 HHZ92 HRV92 IBR92 ILN92 IVJ92 JFF92 JPB92 JYX92 KIT92 KSP92 LCL92 LMH92 LWD92 MFZ92 MPV92 MZR92 NJN92 NTJ92 ODF92 ONB92 OWX92 PGT92 PQP92 QAL92 QKH92 QUD92 RDZ92 RNV92 RXR92 SHN92 SRJ92 TBF92 TLB92 TUX92 UET92 UOP92 UYL92 VIH92 VSD92 WBZ92 WLV92 WVR92 J65628 JF65628 TB65628 ACX65628 AMT65628 AWP65628 BGL65628 BQH65628 CAD65628 CJZ65628 CTV65628 DDR65628 DNN65628 DXJ65628 EHF65628 ERB65628 FAX65628 FKT65628 FUP65628 GEL65628 GOH65628 GYD65628 HHZ65628 HRV65628 IBR65628 ILN65628 IVJ65628 JFF65628 JPB65628 JYX65628 KIT65628 KSP65628 LCL65628 LMH65628 LWD65628 MFZ65628 MPV65628 MZR65628 NJN65628 NTJ65628 ODF65628 ONB65628 OWX65628 PGT65628 PQP65628 QAL65628 QKH65628 QUD65628 RDZ65628 RNV65628 RXR65628 SHN65628 SRJ65628 TBF65628 TLB65628 TUX65628 UET65628 UOP65628 UYL65628 VIH65628 VSD65628 WBZ65628 WLV65628 WVR65628 J131164 JF131164 TB131164 ACX131164 AMT131164 AWP131164 BGL131164 BQH131164 CAD131164 CJZ131164 CTV131164 DDR131164 DNN131164 DXJ131164 EHF131164 ERB131164 FAX131164 FKT131164 FUP131164 GEL131164 GOH131164 GYD131164 HHZ131164 HRV131164 IBR131164 ILN131164 IVJ131164 JFF131164 JPB131164 JYX131164 KIT131164 KSP131164 LCL131164 LMH131164 LWD131164 MFZ131164 MPV131164 MZR131164 NJN131164 NTJ131164 ODF131164 ONB131164 OWX131164 PGT131164 PQP131164 QAL131164 QKH131164 QUD131164 RDZ131164 RNV131164 RXR131164 SHN131164 SRJ131164 TBF131164 TLB131164 TUX131164 UET131164 UOP131164 UYL131164 VIH131164 VSD131164 WBZ131164 WLV131164 WVR131164 J196700 JF196700 TB196700 ACX196700 AMT196700 AWP196700 BGL196700 BQH196700 CAD196700 CJZ196700 CTV196700 DDR196700 DNN196700 DXJ196700 EHF196700 ERB196700 FAX196700 FKT196700 FUP196700 GEL196700 GOH196700 GYD196700 HHZ196700 HRV196700 IBR196700 ILN196700 IVJ196700 JFF196700 JPB196700 JYX196700 KIT196700 KSP196700 LCL196700 LMH196700 LWD196700 MFZ196700 MPV196700 MZR196700 NJN196700 NTJ196700 ODF196700 ONB196700 OWX196700 PGT196700 PQP196700 QAL196700 QKH196700 QUD196700 RDZ196700 RNV196700 RXR196700 SHN196700 SRJ196700 TBF196700 TLB196700 TUX196700 UET196700 UOP196700 UYL196700 VIH196700 VSD196700 WBZ196700 WLV196700 WVR196700 J262236 JF262236 TB262236 ACX262236 AMT262236 AWP262236 BGL262236 BQH262236 CAD262236 CJZ262236 CTV262236 DDR262236 DNN262236 DXJ262236 EHF262236 ERB262236 FAX262236 FKT262236 FUP262236 GEL262236 GOH262236 GYD262236 HHZ262236 HRV262236 IBR262236 ILN262236 IVJ262236 JFF262236 JPB262236 JYX262236 KIT262236 KSP262236 LCL262236 LMH262236 LWD262236 MFZ262236 MPV262236 MZR262236 NJN262236 NTJ262236 ODF262236 ONB262236 OWX262236 PGT262236 PQP262236 QAL262236 QKH262236 QUD262236 RDZ262236 RNV262236 RXR262236 SHN262236 SRJ262236 TBF262236 TLB262236 TUX262236 UET262236 UOP262236 UYL262236 VIH262236 VSD262236 WBZ262236 WLV262236 WVR262236 J327772 JF327772 TB327772 ACX327772 AMT327772 AWP327772 BGL327772 BQH327772 CAD327772 CJZ327772 CTV327772 DDR327772 DNN327772 DXJ327772 EHF327772 ERB327772 FAX327772 FKT327772 FUP327772 GEL327772 GOH327772 GYD327772 HHZ327772 HRV327772 IBR327772 ILN327772 IVJ327772 JFF327772 JPB327772 JYX327772 KIT327772 KSP327772 LCL327772 LMH327772 LWD327772 MFZ327772 MPV327772 MZR327772 NJN327772 NTJ327772 ODF327772 ONB327772 OWX327772 PGT327772 PQP327772 QAL327772 QKH327772 QUD327772 RDZ327772 RNV327772 RXR327772 SHN327772 SRJ327772 TBF327772 TLB327772 TUX327772 UET327772 UOP327772 UYL327772 VIH327772 VSD327772 WBZ327772 WLV327772 WVR327772 J393308 JF393308 TB393308 ACX393308 AMT393308 AWP393308 BGL393308 BQH393308 CAD393308 CJZ393308 CTV393308 DDR393308 DNN393308 DXJ393308 EHF393308 ERB393308 FAX393308 FKT393308 FUP393308 GEL393308 GOH393308 GYD393308 HHZ393308 HRV393308 IBR393308 ILN393308 IVJ393308 JFF393308 JPB393308 JYX393308 KIT393308 KSP393308 LCL393308 LMH393308 LWD393308 MFZ393308 MPV393308 MZR393308 NJN393308 NTJ393308 ODF393308 ONB393308 OWX393308 PGT393308 PQP393308 QAL393308 QKH393308 QUD393308 RDZ393308 RNV393308 RXR393308 SHN393308 SRJ393308 TBF393308 TLB393308 TUX393308 UET393308 UOP393308 UYL393308 VIH393308 VSD393308 WBZ393308 WLV393308 WVR393308 J458844 JF458844 TB458844 ACX458844 AMT458844 AWP458844 BGL458844 BQH458844 CAD458844 CJZ458844 CTV458844 DDR458844 DNN458844 DXJ458844 EHF458844 ERB458844 FAX458844 FKT458844 FUP458844 GEL458844 GOH458844 GYD458844 HHZ458844 HRV458844 IBR458844 ILN458844 IVJ458844 JFF458844 JPB458844 JYX458844 KIT458844 KSP458844 LCL458844 LMH458844 LWD458844 MFZ458844 MPV458844 MZR458844 NJN458844 NTJ458844 ODF458844 ONB458844 OWX458844 PGT458844 PQP458844 QAL458844 QKH458844 QUD458844 RDZ458844 RNV458844 RXR458844 SHN458844 SRJ458844 TBF458844 TLB458844 TUX458844 UET458844 UOP458844 UYL458844 VIH458844 VSD458844 WBZ458844 WLV458844 WVR458844 J524380 JF524380 TB524380 ACX524380 AMT524380 AWP524380 BGL524380 BQH524380 CAD524380 CJZ524380 CTV524380 DDR524380 DNN524380 DXJ524380 EHF524380 ERB524380 FAX524380 FKT524380 FUP524380 GEL524380 GOH524380 GYD524380 HHZ524380 HRV524380 IBR524380 ILN524380 IVJ524380 JFF524380 JPB524380 JYX524380 KIT524380 KSP524380 LCL524380 LMH524380 LWD524380 MFZ524380 MPV524380 MZR524380 NJN524380 NTJ524380 ODF524380 ONB524380 OWX524380 PGT524380 PQP524380 QAL524380 QKH524380 QUD524380 RDZ524380 RNV524380 RXR524380 SHN524380 SRJ524380 TBF524380 TLB524380 TUX524380 UET524380 UOP524380 UYL524380 VIH524380 VSD524380 WBZ524380 WLV524380 WVR524380 J589916 JF589916 TB589916 ACX589916 AMT589916 AWP589916 BGL589916 BQH589916 CAD589916 CJZ589916 CTV589916 DDR589916 DNN589916 DXJ589916 EHF589916 ERB589916 FAX589916 FKT589916 FUP589916 GEL589916 GOH589916 GYD589916 HHZ589916 HRV589916 IBR589916 ILN589916 IVJ589916 JFF589916 JPB589916 JYX589916 KIT589916 KSP589916 LCL589916 LMH589916 LWD589916 MFZ589916 MPV589916 MZR589916 NJN589916 NTJ589916 ODF589916 ONB589916 OWX589916 PGT589916 PQP589916 QAL589916 QKH589916 QUD589916 RDZ589916 RNV589916 RXR589916 SHN589916 SRJ589916 TBF589916 TLB589916 TUX589916 UET589916 UOP589916 UYL589916 VIH589916 VSD589916 WBZ589916 WLV589916 WVR589916 J655452 JF655452 TB655452 ACX655452 AMT655452 AWP655452 BGL655452 BQH655452 CAD655452 CJZ655452 CTV655452 DDR655452 DNN655452 DXJ655452 EHF655452 ERB655452 FAX655452 FKT655452 FUP655452 GEL655452 GOH655452 GYD655452 HHZ655452 HRV655452 IBR655452 ILN655452 IVJ655452 JFF655452 JPB655452 JYX655452 KIT655452 KSP655452 LCL655452 LMH655452 LWD655452 MFZ655452 MPV655452 MZR655452 NJN655452 NTJ655452 ODF655452 ONB655452 OWX655452 PGT655452 PQP655452 QAL655452 QKH655452 QUD655452 RDZ655452 RNV655452 RXR655452 SHN655452 SRJ655452 TBF655452 TLB655452 TUX655452 UET655452 UOP655452 UYL655452 VIH655452 VSD655452 WBZ655452 WLV655452 WVR655452 J720988 JF720988 TB720988 ACX720988 AMT720988 AWP720988 BGL720988 BQH720988 CAD720988 CJZ720988 CTV720988 DDR720988 DNN720988 DXJ720988 EHF720988 ERB720988 FAX720988 FKT720988 FUP720988 GEL720988 GOH720988 GYD720988 HHZ720988 HRV720988 IBR720988 ILN720988 IVJ720988 JFF720988 JPB720988 JYX720988 KIT720988 KSP720988 LCL720988 LMH720988 LWD720988 MFZ720988 MPV720988 MZR720988 NJN720988 NTJ720988 ODF720988 ONB720988 OWX720988 PGT720988 PQP720988 QAL720988 QKH720988 QUD720988 RDZ720988 RNV720988 RXR720988 SHN720988 SRJ720988 TBF720988 TLB720988 TUX720988 UET720988 UOP720988 UYL720988 VIH720988 VSD720988 WBZ720988 WLV720988 WVR720988 J786524 JF786524 TB786524 ACX786524 AMT786524 AWP786524 BGL786524 BQH786524 CAD786524 CJZ786524 CTV786524 DDR786524 DNN786524 DXJ786524 EHF786524 ERB786524 FAX786524 FKT786524 FUP786524 GEL786524 GOH786524 GYD786524 HHZ786524 HRV786524 IBR786524 ILN786524 IVJ786524 JFF786524 JPB786524 JYX786524 KIT786524 KSP786524 LCL786524 LMH786524 LWD786524 MFZ786524 MPV786524 MZR786524 NJN786524 NTJ786524 ODF786524 ONB786524 OWX786524 PGT786524 PQP786524 QAL786524 QKH786524 QUD786524 RDZ786524 RNV786524 RXR786524 SHN786524 SRJ786524 TBF786524 TLB786524 TUX786524 UET786524 UOP786524 UYL786524 VIH786524 VSD786524 WBZ786524 WLV786524 WVR786524 J852060 JF852060 TB852060 ACX852060 AMT852060 AWP852060 BGL852060 BQH852060 CAD852060 CJZ852060 CTV852060 DDR852060 DNN852060 DXJ852060 EHF852060 ERB852060 FAX852060 FKT852060 FUP852060 GEL852060 GOH852060 GYD852060 HHZ852060 HRV852060 IBR852060 ILN852060 IVJ852060 JFF852060 JPB852060 JYX852060 KIT852060 KSP852060 LCL852060 LMH852060 LWD852060 MFZ852060 MPV852060 MZR852060 NJN852060 NTJ852060 ODF852060 ONB852060 OWX852060 PGT852060 PQP852060 QAL852060 QKH852060 QUD852060 RDZ852060 RNV852060 RXR852060 SHN852060 SRJ852060 TBF852060 TLB852060 TUX852060 UET852060 UOP852060 UYL852060 VIH852060 VSD852060 WBZ852060 WLV852060 WVR852060 J917596 JF917596 TB917596 ACX917596 AMT917596 AWP917596 BGL917596 BQH917596 CAD917596 CJZ917596 CTV917596 DDR917596 DNN917596 DXJ917596 EHF917596 ERB917596 FAX917596 FKT917596 FUP917596 GEL917596 GOH917596 GYD917596 HHZ917596 HRV917596 IBR917596 ILN917596 IVJ917596 JFF917596 JPB917596 JYX917596 KIT917596 KSP917596 LCL917596 LMH917596 LWD917596 MFZ917596 MPV917596 MZR917596 NJN917596 NTJ917596 ODF917596 ONB917596 OWX917596 PGT917596 PQP917596 QAL917596 QKH917596 QUD917596 RDZ917596 RNV917596 RXR917596 SHN917596 SRJ917596 TBF917596 TLB917596 TUX917596 UET917596 UOP917596 UYL917596 VIH917596 VSD917596 WBZ917596 WLV917596 WVR917596 J983132 JF983132 TB983132 ACX983132 AMT983132 AWP983132 BGL983132 BQH983132 CAD983132 CJZ983132 CTV983132 DDR983132 DNN983132 DXJ983132 EHF983132 ERB983132 FAX983132 FKT983132 FUP983132 GEL983132 GOH983132 GYD983132 HHZ983132 HRV983132 IBR983132 ILN983132 IVJ983132 JFF983132 JPB983132 JYX983132 KIT983132 KSP983132 LCL983132 LMH983132 LWD983132 MFZ983132 MPV983132 MZR983132 NJN983132 NTJ983132 ODF983132 ONB983132 OWX983132 PGT983132 PQP983132 QAL983132 QKH983132 QUD983132 RDZ983132 RNV983132 RXR983132 SHN983132 SRJ983132 TBF983132 TLB983132 TUX983132 UET983132 UOP983132 UYL983132 VIH983132 VSD983132 WBZ983132 WLV983132 WVR983132 TB92 ACX92">
      <formula1>$O$73:$P$73</formula1>
    </dataValidation>
    <dataValidation type="list" operator="equal" allowBlank="1" showInputMessage="1" showErrorMessage="1" sqref="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12 JF65612 TB65612 ACX65612 AMT65612 AWP65612 BGL65612 BQH65612 CAD65612 CJZ65612 CTV65612 DDR65612 DNN65612 DXJ65612 EHF65612 ERB65612 FAX65612 FKT65612 FUP65612 GEL65612 GOH65612 GYD65612 HHZ65612 HRV65612 IBR65612 ILN65612 IVJ65612 JFF65612 JPB65612 JYX65612 KIT65612 KSP65612 LCL65612 LMH65612 LWD65612 MFZ65612 MPV65612 MZR65612 NJN65612 NTJ65612 ODF65612 ONB65612 OWX65612 PGT65612 PQP65612 QAL65612 QKH65612 QUD65612 RDZ65612 RNV65612 RXR65612 SHN65612 SRJ65612 TBF65612 TLB65612 TUX65612 UET65612 UOP65612 UYL65612 VIH65612 VSD65612 WBZ65612 WLV65612 WVR65612 J131148 JF131148 TB131148 ACX131148 AMT131148 AWP131148 BGL131148 BQH131148 CAD131148 CJZ131148 CTV131148 DDR131148 DNN131148 DXJ131148 EHF131148 ERB131148 FAX131148 FKT131148 FUP131148 GEL131148 GOH131148 GYD131148 HHZ131148 HRV131148 IBR131148 ILN131148 IVJ131148 JFF131148 JPB131148 JYX131148 KIT131148 KSP131148 LCL131148 LMH131148 LWD131148 MFZ131148 MPV131148 MZR131148 NJN131148 NTJ131148 ODF131148 ONB131148 OWX131148 PGT131148 PQP131148 QAL131148 QKH131148 QUD131148 RDZ131148 RNV131148 RXR131148 SHN131148 SRJ131148 TBF131148 TLB131148 TUX131148 UET131148 UOP131148 UYL131148 VIH131148 VSD131148 WBZ131148 WLV131148 WVR131148 J196684 JF196684 TB196684 ACX196684 AMT196684 AWP196684 BGL196684 BQH196684 CAD196684 CJZ196684 CTV196684 DDR196684 DNN196684 DXJ196684 EHF196684 ERB196684 FAX196684 FKT196684 FUP196684 GEL196684 GOH196684 GYD196684 HHZ196684 HRV196684 IBR196684 ILN196684 IVJ196684 JFF196684 JPB196684 JYX196684 KIT196684 KSP196684 LCL196684 LMH196684 LWD196684 MFZ196684 MPV196684 MZR196684 NJN196684 NTJ196684 ODF196684 ONB196684 OWX196684 PGT196684 PQP196684 QAL196684 QKH196684 QUD196684 RDZ196684 RNV196684 RXR196684 SHN196684 SRJ196684 TBF196684 TLB196684 TUX196684 UET196684 UOP196684 UYL196684 VIH196684 VSD196684 WBZ196684 WLV196684 WVR196684 J262220 JF262220 TB262220 ACX262220 AMT262220 AWP262220 BGL262220 BQH262220 CAD262220 CJZ262220 CTV262220 DDR262220 DNN262220 DXJ262220 EHF262220 ERB262220 FAX262220 FKT262220 FUP262220 GEL262220 GOH262220 GYD262220 HHZ262220 HRV262220 IBR262220 ILN262220 IVJ262220 JFF262220 JPB262220 JYX262220 KIT262220 KSP262220 LCL262220 LMH262220 LWD262220 MFZ262220 MPV262220 MZR262220 NJN262220 NTJ262220 ODF262220 ONB262220 OWX262220 PGT262220 PQP262220 QAL262220 QKH262220 QUD262220 RDZ262220 RNV262220 RXR262220 SHN262220 SRJ262220 TBF262220 TLB262220 TUX262220 UET262220 UOP262220 UYL262220 VIH262220 VSD262220 WBZ262220 WLV262220 WVR262220 J327756 JF327756 TB327756 ACX327756 AMT327756 AWP327756 BGL327756 BQH327756 CAD327756 CJZ327756 CTV327756 DDR327756 DNN327756 DXJ327756 EHF327756 ERB327756 FAX327756 FKT327756 FUP327756 GEL327756 GOH327756 GYD327756 HHZ327756 HRV327756 IBR327756 ILN327756 IVJ327756 JFF327756 JPB327756 JYX327756 KIT327756 KSP327756 LCL327756 LMH327756 LWD327756 MFZ327756 MPV327756 MZR327756 NJN327756 NTJ327756 ODF327756 ONB327756 OWX327756 PGT327756 PQP327756 QAL327756 QKH327756 QUD327756 RDZ327756 RNV327756 RXR327756 SHN327756 SRJ327756 TBF327756 TLB327756 TUX327756 UET327756 UOP327756 UYL327756 VIH327756 VSD327756 WBZ327756 WLV327756 WVR327756 J393292 JF393292 TB393292 ACX393292 AMT393292 AWP393292 BGL393292 BQH393292 CAD393292 CJZ393292 CTV393292 DDR393292 DNN393292 DXJ393292 EHF393292 ERB393292 FAX393292 FKT393292 FUP393292 GEL393292 GOH393292 GYD393292 HHZ393292 HRV393292 IBR393292 ILN393292 IVJ393292 JFF393292 JPB393292 JYX393292 KIT393292 KSP393292 LCL393292 LMH393292 LWD393292 MFZ393292 MPV393292 MZR393292 NJN393292 NTJ393292 ODF393292 ONB393292 OWX393292 PGT393292 PQP393292 QAL393292 QKH393292 QUD393292 RDZ393292 RNV393292 RXR393292 SHN393292 SRJ393292 TBF393292 TLB393292 TUX393292 UET393292 UOP393292 UYL393292 VIH393292 VSD393292 WBZ393292 WLV393292 WVR393292 J458828 JF458828 TB458828 ACX458828 AMT458828 AWP458828 BGL458828 BQH458828 CAD458828 CJZ458828 CTV458828 DDR458828 DNN458828 DXJ458828 EHF458828 ERB458828 FAX458828 FKT458828 FUP458828 GEL458828 GOH458828 GYD458828 HHZ458828 HRV458828 IBR458828 ILN458828 IVJ458828 JFF458828 JPB458828 JYX458828 KIT458828 KSP458828 LCL458828 LMH458828 LWD458828 MFZ458828 MPV458828 MZR458828 NJN458828 NTJ458828 ODF458828 ONB458828 OWX458828 PGT458828 PQP458828 QAL458828 QKH458828 QUD458828 RDZ458828 RNV458828 RXR458828 SHN458828 SRJ458828 TBF458828 TLB458828 TUX458828 UET458828 UOP458828 UYL458828 VIH458828 VSD458828 WBZ458828 WLV458828 WVR458828 J524364 JF524364 TB524364 ACX524364 AMT524364 AWP524364 BGL524364 BQH524364 CAD524364 CJZ524364 CTV524364 DDR524364 DNN524364 DXJ524364 EHF524364 ERB524364 FAX524364 FKT524364 FUP524364 GEL524364 GOH524364 GYD524364 HHZ524364 HRV524364 IBR524364 ILN524364 IVJ524364 JFF524364 JPB524364 JYX524364 KIT524364 KSP524364 LCL524364 LMH524364 LWD524364 MFZ524364 MPV524364 MZR524364 NJN524364 NTJ524364 ODF524364 ONB524364 OWX524364 PGT524364 PQP524364 QAL524364 QKH524364 QUD524364 RDZ524364 RNV524364 RXR524364 SHN524364 SRJ524364 TBF524364 TLB524364 TUX524364 UET524364 UOP524364 UYL524364 VIH524364 VSD524364 WBZ524364 WLV524364 WVR524364 J589900 JF589900 TB589900 ACX589900 AMT589900 AWP589900 BGL589900 BQH589900 CAD589900 CJZ589900 CTV589900 DDR589900 DNN589900 DXJ589900 EHF589900 ERB589900 FAX589900 FKT589900 FUP589900 GEL589900 GOH589900 GYD589900 HHZ589900 HRV589900 IBR589900 ILN589900 IVJ589900 JFF589900 JPB589900 JYX589900 KIT589900 KSP589900 LCL589900 LMH589900 LWD589900 MFZ589900 MPV589900 MZR589900 NJN589900 NTJ589900 ODF589900 ONB589900 OWX589900 PGT589900 PQP589900 QAL589900 QKH589900 QUD589900 RDZ589900 RNV589900 RXR589900 SHN589900 SRJ589900 TBF589900 TLB589900 TUX589900 UET589900 UOP589900 UYL589900 VIH589900 VSD589900 WBZ589900 WLV589900 WVR589900 J655436 JF655436 TB655436 ACX655436 AMT655436 AWP655436 BGL655436 BQH655436 CAD655436 CJZ655436 CTV655436 DDR655436 DNN655436 DXJ655436 EHF655436 ERB655436 FAX655436 FKT655436 FUP655436 GEL655436 GOH655436 GYD655436 HHZ655436 HRV655436 IBR655436 ILN655436 IVJ655436 JFF655436 JPB655436 JYX655436 KIT655436 KSP655436 LCL655436 LMH655436 LWD655436 MFZ655436 MPV655436 MZR655436 NJN655436 NTJ655436 ODF655436 ONB655436 OWX655436 PGT655436 PQP655436 QAL655436 QKH655436 QUD655436 RDZ655436 RNV655436 RXR655436 SHN655436 SRJ655436 TBF655436 TLB655436 TUX655436 UET655436 UOP655436 UYL655436 VIH655436 VSD655436 WBZ655436 WLV655436 WVR655436 J720972 JF720972 TB720972 ACX720972 AMT720972 AWP720972 BGL720972 BQH720972 CAD720972 CJZ720972 CTV720972 DDR720972 DNN720972 DXJ720972 EHF720972 ERB720972 FAX720972 FKT720972 FUP720972 GEL720972 GOH720972 GYD720972 HHZ720972 HRV720972 IBR720972 ILN720972 IVJ720972 JFF720972 JPB720972 JYX720972 KIT720972 KSP720972 LCL720972 LMH720972 LWD720972 MFZ720972 MPV720972 MZR720972 NJN720972 NTJ720972 ODF720972 ONB720972 OWX720972 PGT720972 PQP720972 QAL720972 QKH720972 QUD720972 RDZ720972 RNV720972 RXR720972 SHN720972 SRJ720972 TBF720972 TLB720972 TUX720972 UET720972 UOP720972 UYL720972 VIH720972 VSD720972 WBZ720972 WLV720972 WVR720972 J786508 JF786508 TB786508 ACX786508 AMT786508 AWP786508 BGL786508 BQH786508 CAD786508 CJZ786508 CTV786508 DDR786508 DNN786508 DXJ786508 EHF786508 ERB786508 FAX786508 FKT786508 FUP786508 GEL786508 GOH786508 GYD786508 HHZ786508 HRV786508 IBR786508 ILN786508 IVJ786508 JFF786508 JPB786508 JYX786508 KIT786508 KSP786508 LCL786508 LMH786508 LWD786508 MFZ786508 MPV786508 MZR786508 NJN786508 NTJ786508 ODF786508 ONB786508 OWX786508 PGT786508 PQP786508 QAL786508 QKH786508 QUD786508 RDZ786508 RNV786508 RXR786508 SHN786508 SRJ786508 TBF786508 TLB786508 TUX786508 UET786508 UOP786508 UYL786508 VIH786508 VSD786508 WBZ786508 WLV786508 WVR786508 J852044 JF852044 TB852044 ACX852044 AMT852044 AWP852044 BGL852044 BQH852044 CAD852044 CJZ852044 CTV852044 DDR852044 DNN852044 DXJ852044 EHF852044 ERB852044 FAX852044 FKT852044 FUP852044 GEL852044 GOH852044 GYD852044 HHZ852044 HRV852044 IBR852044 ILN852044 IVJ852044 JFF852044 JPB852044 JYX852044 KIT852044 KSP852044 LCL852044 LMH852044 LWD852044 MFZ852044 MPV852044 MZR852044 NJN852044 NTJ852044 ODF852044 ONB852044 OWX852044 PGT852044 PQP852044 QAL852044 QKH852044 QUD852044 RDZ852044 RNV852044 RXR852044 SHN852044 SRJ852044 TBF852044 TLB852044 TUX852044 UET852044 UOP852044 UYL852044 VIH852044 VSD852044 WBZ852044 WLV852044 WVR852044 J917580 JF917580 TB917580 ACX917580 AMT917580 AWP917580 BGL917580 BQH917580 CAD917580 CJZ917580 CTV917580 DDR917580 DNN917580 DXJ917580 EHF917580 ERB917580 FAX917580 FKT917580 FUP917580 GEL917580 GOH917580 GYD917580 HHZ917580 HRV917580 IBR917580 ILN917580 IVJ917580 JFF917580 JPB917580 JYX917580 KIT917580 KSP917580 LCL917580 LMH917580 LWD917580 MFZ917580 MPV917580 MZR917580 NJN917580 NTJ917580 ODF917580 ONB917580 OWX917580 PGT917580 PQP917580 QAL917580 QKH917580 QUD917580 RDZ917580 RNV917580 RXR917580 SHN917580 SRJ917580 TBF917580 TLB917580 TUX917580 UET917580 UOP917580 UYL917580 VIH917580 VSD917580 WBZ917580 WLV917580 WVR917580 J983116 JF983116 TB983116 ACX983116 AMT983116 AWP983116 BGL983116 BQH983116 CAD983116 CJZ983116 CTV983116 DDR983116 DNN983116 DXJ983116 EHF983116 ERB983116 FAX983116 FKT983116 FUP983116 GEL983116 GOH983116 GYD983116 HHZ983116 HRV983116 IBR983116 ILN983116 IVJ983116 JFF983116 JPB983116 JYX983116 KIT983116 KSP983116 LCL983116 LMH983116 LWD983116 MFZ983116 MPV983116 MZR983116 NJN983116 NTJ983116 ODF983116 ONB983116 OWX983116 PGT983116 PQP983116 QAL983116 QKH983116 QUD983116 RDZ983116 RNV983116 RXR983116 SHN983116 SRJ983116 TBF983116 TLB983116 TUX983116 UET983116 UOP983116 UYL983116 VIH983116 VSD983116 WBZ983116 WLV983116 WVR983116">
      <formula1>$O$73:$P$73</formula1>
    </dataValidation>
    <dataValidation type="list" allowBlank="1" showInputMessage="1" showErrorMessage="1" sqref="WVQ983099 WBY983099 VSC983099 VIG983099 UYK983099 UOO983099 UES983099 TUW983099 TLA983099 TBE983099 SRI983099 SHM983099 RXQ983099 RNU983099 RDY983099 QUC983099 QKG983099 QAK983099 PQO983099 PGS983099 OWW983099 ONA983099 ODE983099 NTI983099 NJM983099 MZQ983099 MPU983099 MFY983099 LWC983099 LMG983099 LCK983099 KSO983099 KIS983099 JYW983099 JPA983099 JFE983099 IVI983099 ILM983099 IBQ983099 HRU983099 HHY983099 GYC983099 GOG983099 GEK983099 FUO983099 FKS983099 FAW983099 ERA983099 EHE983099 DXI983099 DNM983099 DDQ983099 CTU983099 CJY983099 CAC983099 BQG983099 BGK983099 AWO983099 AMS983099 ACW983099 TA983099 JE983099 H983099:I983099 WVQ917563 WLU917563 WBY917563 VSC917563 VIG917563 UYK917563 UOO917563 UES917563 TUW917563 TLA917563 TBE917563 SRI917563 SHM917563 RXQ917563 RNU917563 RDY917563 QUC917563 QKG917563 QAK917563 PQO917563 PGS917563 OWW917563 ONA917563 ODE917563 NTI917563 NJM917563 MZQ917563 MPU917563 MFY917563 LWC917563 LMG917563 LCK917563 KSO917563 KIS917563 JYW917563 JPA917563 JFE917563 IVI917563 ILM917563 IBQ917563 HRU917563 HHY917563 GYC917563 GOG917563 GEK917563 FUO917563 FKS917563 FAW917563 ERA917563 EHE917563 DXI917563 DNM917563 DDQ917563 CTU917563 CJY917563 CAC917563 BQG917563 BGK917563 AWO917563 AMS917563 ACW917563 TA917563 JE917563 H917563:I917563 WVQ852027 WLU852027 WBY852027 VSC852027 VIG852027 UYK852027 UOO852027 UES852027 TUW852027 TLA852027 TBE852027 SRI852027 SHM852027 RXQ852027 RNU852027 RDY852027 QUC852027 QKG852027 QAK852027 PQO852027 PGS852027 OWW852027 ONA852027 ODE852027 NTI852027 NJM852027 MZQ852027 MPU852027 MFY852027 LWC852027 LMG852027 LCK852027 KSO852027 KIS852027 JYW852027 JPA852027 JFE852027 IVI852027 ILM852027 IBQ852027 HRU852027 HHY852027 GYC852027 GOG852027 GEK852027 FUO852027 FKS852027 FAW852027 ERA852027 EHE852027 DXI852027 DNM852027 DDQ852027 CTU852027 CJY852027 CAC852027 BQG852027 BGK852027 AWO852027 AMS852027 ACW852027 TA852027 JE852027 H852027:I852027 WVQ786491 WLU786491 WBY786491 VSC786491 VIG786491 UYK786491 UOO786491 UES786491 TUW786491 TLA786491 TBE786491 SRI786491 SHM786491 RXQ786491 RNU786491 RDY786491 QUC786491 QKG786491 QAK786491 PQO786491 PGS786491 OWW786491 ONA786491 ODE786491 NTI786491 NJM786491 MZQ786491 MPU786491 MFY786491 LWC786491 LMG786491 LCK786491 KSO786491 KIS786491 JYW786491 JPA786491 JFE786491 IVI786491 ILM786491 IBQ786491 HRU786491 HHY786491 GYC786491 GOG786491 GEK786491 FUO786491 FKS786491 FAW786491 ERA786491 EHE786491 DXI786491 DNM786491 DDQ786491 CTU786491 CJY786491 CAC786491 BQG786491 BGK786491 AWO786491 AMS786491 ACW786491 TA786491 JE786491 H786491:I786491 WVQ720955 WLU720955 WBY720955 VSC720955 VIG720955 UYK720955 UOO720955 UES720955 TUW720955 TLA720955 TBE720955 SRI720955 SHM720955 RXQ720955 RNU720955 RDY720955 QUC720955 QKG720955 QAK720955 PQO720955 PGS720955 OWW720955 ONA720955 ODE720955 NTI720955 NJM720955 MZQ720955 MPU720955 MFY720955 LWC720955 LMG720955 LCK720955 KSO720955 KIS720955 JYW720955 JPA720955 JFE720955 IVI720955 ILM720955 IBQ720955 HRU720955 HHY720955 GYC720955 GOG720955 GEK720955 FUO720955 FKS720955 FAW720955 ERA720955 EHE720955 DXI720955 DNM720955 DDQ720955 CTU720955 CJY720955 CAC720955 BQG720955 BGK720955 AWO720955 AMS720955 ACW720955 TA720955 JE720955 H720955:I720955 WVQ655419 WLU655419 WBY655419 VSC655419 VIG655419 UYK655419 UOO655419 UES655419 TUW655419 TLA655419 TBE655419 SRI655419 SHM655419 RXQ655419 RNU655419 RDY655419 QUC655419 QKG655419 QAK655419 PQO655419 PGS655419 OWW655419 ONA655419 ODE655419 NTI655419 NJM655419 MZQ655419 MPU655419 MFY655419 LWC655419 LMG655419 LCK655419 KSO655419 KIS655419 JYW655419 JPA655419 JFE655419 IVI655419 ILM655419 IBQ655419 HRU655419 HHY655419 GYC655419 GOG655419 GEK655419 FUO655419 FKS655419 FAW655419 ERA655419 EHE655419 DXI655419 DNM655419 DDQ655419 CTU655419 CJY655419 CAC655419 BQG655419 BGK655419 AWO655419 AMS655419 ACW655419 TA655419 JE655419 H655419:I655419 WVQ589883 WLU589883 WBY589883 VSC589883 VIG589883 UYK589883 UOO589883 UES589883 TUW589883 TLA589883 TBE589883 SRI589883 SHM589883 RXQ589883 RNU589883 RDY589883 QUC589883 QKG589883 QAK589883 PQO589883 PGS589883 OWW589883 ONA589883 ODE589883 NTI589883 NJM589883 MZQ589883 MPU589883 MFY589883 LWC589883 LMG589883 LCK589883 KSO589883 KIS589883 JYW589883 JPA589883 JFE589883 IVI589883 ILM589883 IBQ589883 HRU589883 HHY589883 GYC589883 GOG589883 GEK589883 FUO589883 FKS589883 FAW589883 ERA589883 EHE589883 DXI589883 DNM589883 DDQ589883 CTU589883 CJY589883 CAC589883 BQG589883 BGK589883 AWO589883 AMS589883 ACW589883 TA589883 JE589883 H589883:I589883 WVQ524347 WLU524347 WBY524347 VSC524347 VIG524347 UYK524347 UOO524347 UES524347 TUW524347 TLA524347 TBE524347 SRI524347 SHM524347 RXQ524347 RNU524347 RDY524347 QUC524347 QKG524347 QAK524347 PQO524347 PGS524347 OWW524347 ONA524347 ODE524347 NTI524347 NJM524347 MZQ524347 MPU524347 MFY524347 LWC524347 LMG524347 LCK524347 KSO524347 KIS524347 JYW524347 JPA524347 JFE524347 IVI524347 ILM524347 IBQ524347 HRU524347 HHY524347 GYC524347 GOG524347 GEK524347 FUO524347 FKS524347 FAW524347 ERA524347 EHE524347 DXI524347 DNM524347 DDQ524347 CTU524347 CJY524347 CAC524347 BQG524347 BGK524347 AWO524347 AMS524347 ACW524347 TA524347 JE524347 H524347:I524347 WVQ458811 WLU458811 WBY458811 VSC458811 VIG458811 UYK458811 UOO458811 UES458811 TUW458811 TLA458811 TBE458811 SRI458811 SHM458811 RXQ458811 RNU458811 RDY458811 QUC458811 QKG458811 QAK458811 PQO458811 PGS458811 OWW458811 ONA458811 ODE458811 NTI458811 NJM458811 MZQ458811 MPU458811 MFY458811 LWC458811 LMG458811 LCK458811 KSO458811 KIS458811 JYW458811 JPA458811 JFE458811 IVI458811 ILM458811 IBQ458811 HRU458811 HHY458811 GYC458811 GOG458811 GEK458811 FUO458811 FKS458811 FAW458811 ERA458811 EHE458811 DXI458811 DNM458811 DDQ458811 CTU458811 CJY458811 CAC458811 BQG458811 BGK458811 AWO458811 AMS458811 ACW458811 TA458811 JE458811 H458811:I458811 WVQ393275 WLU393275 WBY393275 VSC393275 VIG393275 UYK393275 UOO393275 UES393275 TUW393275 TLA393275 TBE393275 SRI393275 SHM393275 RXQ393275 RNU393275 RDY393275 QUC393275 QKG393275 QAK393275 PQO393275 PGS393275 OWW393275 ONA393275 ODE393275 NTI393275 NJM393275 MZQ393275 MPU393275 MFY393275 LWC393275 LMG393275 LCK393275 KSO393275 KIS393275 JYW393275 JPA393275 JFE393275 IVI393275 ILM393275 IBQ393275 HRU393275 HHY393275 GYC393275 GOG393275 GEK393275 FUO393275 FKS393275 FAW393275 ERA393275 EHE393275 DXI393275 DNM393275 DDQ393275 CTU393275 CJY393275 CAC393275 BQG393275 BGK393275 AWO393275 AMS393275 ACW393275 TA393275 JE393275 H393275:I393275 WVQ327739 WLU327739 WBY327739 VSC327739 VIG327739 UYK327739 UOO327739 UES327739 TUW327739 TLA327739 TBE327739 SRI327739 SHM327739 RXQ327739 RNU327739 RDY327739 QUC327739 QKG327739 QAK327739 PQO327739 PGS327739 OWW327739 ONA327739 ODE327739 NTI327739 NJM327739 MZQ327739 MPU327739 MFY327739 LWC327739 LMG327739 LCK327739 KSO327739 KIS327739 JYW327739 JPA327739 JFE327739 IVI327739 ILM327739 IBQ327739 HRU327739 HHY327739 GYC327739 GOG327739 GEK327739 FUO327739 FKS327739 FAW327739 ERA327739 EHE327739 DXI327739 DNM327739 DDQ327739 CTU327739 CJY327739 CAC327739 BQG327739 BGK327739 AWO327739 AMS327739 ACW327739 TA327739 JE327739 H327739:I327739 WVQ262203 WLU262203 WBY262203 VSC262203 VIG262203 UYK262203 UOO262203 UES262203 TUW262203 TLA262203 TBE262203 SRI262203 SHM262203 RXQ262203 RNU262203 RDY262203 QUC262203 QKG262203 QAK262203 PQO262203 PGS262203 OWW262203 ONA262203 ODE262203 NTI262203 NJM262203 MZQ262203 MPU262203 MFY262203 LWC262203 LMG262203 LCK262203 KSO262203 KIS262203 JYW262203 JPA262203 JFE262203 IVI262203 ILM262203 IBQ262203 HRU262203 HHY262203 GYC262203 GOG262203 GEK262203 FUO262203 FKS262203 FAW262203 ERA262203 EHE262203 DXI262203 DNM262203 DDQ262203 CTU262203 CJY262203 CAC262203 BQG262203 BGK262203 AWO262203 AMS262203 ACW262203 TA262203 JE262203 H262203:I262203 WVQ196667 WLU196667 WBY196667 VSC196667 VIG196667 UYK196667 UOO196667 UES196667 TUW196667 TLA196667 TBE196667 SRI196667 SHM196667 RXQ196667 RNU196667 RDY196667 QUC196667 QKG196667 QAK196667 PQO196667 PGS196667 OWW196667 ONA196667 ODE196667 NTI196667 NJM196667 MZQ196667 MPU196667 MFY196667 LWC196667 LMG196667 LCK196667 KSO196667 KIS196667 JYW196667 JPA196667 JFE196667 IVI196667 ILM196667 IBQ196667 HRU196667 HHY196667 GYC196667 GOG196667 GEK196667 FUO196667 FKS196667 FAW196667 ERA196667 EHE196667 DXI196667 DNM196667 DDQ196667 CTU196667 CJY196667 CAC196667 BQG196667 BGK196667 AWO196667 AMS196667 ACW196667 TA196667 JE196667 H196667:I196667 WVQ131131 WLU131131 WBY131131 VSC131131 VIG131131 UYK131131 UOO131131 UES131131 TUW131131 TLA131131 TBE131131 SRI131131 SHM131131 RXQ131131 RNU131131 RDY131131 QUC131131 QKG131131 QAK131131 PQO131131 PGS131131 OWW131131 ONA131131 ODE131131 NTI131131 NJM131131 MZQ131131 MPU131131 MFY131131 LWC131131 LMG131131 LCK131131 KSO131131 KIS131131 JYW131131 JPA131131 JFE131131 IVI131131 ILM131131 IBQ131131 HRU131131 HHY131131 GYC131131 GOG131131 GEK131131 FUO131131 FKS131131 FAW131131 ERA131131 EHE131131 DXI131131 DNM131131 DDQ131131 CTU131131 CJY131131 CAC131131 BQG131131 BGK131131 AWO131131 AMS131131 ACW131131 TA131131 JE131131 H131131:I131131 WVQ65595 WLU65595 WBY65595 VSC65595 VIG65595 UYK65595 UOO65595 UES65595 TUW65595 TLA65595 TBE65595 SRI65595 SHM65595 RXQ65595 RNU65595 RDY65595 QUC65595 QKG65595 QAK65595 PQO65595 PGS65595 OWW65595 ONA65595 ODE65595 NTI65595 NJM65595 MZQ65595 MPU65595 MFY65595 LWC65595 LMG65595 LCK65595 KSO65595 KIS65595 JYW65595 JPA65595 JFE65595 IVI65595 ILM65595 IBQ65595 HRU65595 HHY65595 GYC65595 GOG65595 GEK65595 FUO65595 FKS65595 FAW65595 ERA65595 EHE65595 DXI65595 DNM65595 DDQ65595 CTU65595 CJY65595 CAC65595 BQG65595 BGK65595 AWO65595 AMS65595 ACW65595 TA65595 JE65595 H65595:I65595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99">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95 JK65595 TG65595 ADC65595 AMY65595 AWU65595 BGQ65595 BQM65595 CAI65595 CKE65595 CUA65595 DDW65595 DNS65595 DXO65595 EHK65595 ERG65595 FBC65595 FKY65595 FUU65595 GEQ65595 GOM65595 GYI65595 HIE65595 HSA65595 IBW65595 ILS65595 IVO65595 JFK65595 JPG65595 JZC65595 KIY65595 KSU65595 LCQ65595 LMM65595 LWI65595 MGE65595 MQA65595 MZW65595 NJS65595 NTO65595 ODK65595 ONG65595 OXC65595 PGY65595 PQU65595 QAQ65595 QKM65595 QUI65595 REE65595 ROA65595 RXW65595 SHS65595 SRO65595 TBK65595 TLG65595 TVC65595 UEY65595 UOU65595 UYQ65595 VIM65595 VSI65595 WCE65595 WMA65595 WVW65595 O131131 JK131131 TG131131 ADC131131 AMY131131 AWU131131 BGQ131131 BQM131131 CAI131131 CKE131131 CUA131131 DDW131131 DNS131131 DXO131131 EHK131131 ERG131131 FBC131131 FKY131131 FUU131131 GEQ131131 GOM131131 GYI131131 HIE131131 HSA131131 IBW131131 ILS131131 IVO131131 JFK131131 JPG131131 JZC131131 KIY131131 KSU131131 LCQ131131 LMM131131 LWI131131 MGE131131 MQA131131 MZW131131 NJS131131 NTO131131 ODK131131 ONG131131 OXC131131 PGY131131 PQU131131 QAQ131131 QKM131131 QUI131131 REE131131 ROA131131 RXW131131 SHS131131 SRO131131 TBK131131 TLG131131 TVC131131 UEY131131 UOU131131 UYQ131131 VIM131131 VSI131131 WCE131131 WMA131131 WVW131131 O196667 JK196667 TG196667 ADC196667 AMY196667 AWU196667 BGQ196667 BQM196667 CAI196667 CKE196667 CUA196667 DDW196667 DNS196667 DXO196667 EHK196667 ERG196667 FBC196667 FKY196667 FUU196667 GEQ196667 GOM196667 GYI196667 HIE196667 HSA196667 IBW196667 ILS196667 IVO196667 JFK196667 JPG196667 JZC196667 KIY196667 KSU196667 LCQ196667 LMM196667 LWI196667 MGE196667 MQA196667 MZW196667 NJS196667 NTO196667 ODK196667 ONG196667 OXC196667 PGY196667 PQU196667 QAQ196667 QKM196667 QUI196667 REE196667 ROA196667 RXW196667 SHS196667 SRO196667 TBK196667 TLG196667 TVC196667 UEY196667 UOU196667 UYQ196667 VIM196667 VSI196667 WCE196667 WMA196667 WVW196667 O262203 JK262203 TG262203 ADC262203 AMY262203 AWU262203 BGQ262203 BQM262203 CAI262203 CKE262203 CUA262203 DDW262203 DNS262203 DXO262203 EHK262203 ERG262203 FBC262203 FKY262203 FUU262203 GEQ262203 GOM262203 GYI262203 HIE262203 HSA262203 IBW262203 ILS262203 IVO262203 JFK262203 JPG262203 JZC262203 KIY262203 KSU262203 LCQ262203 LMM262203 LWI262203 MGE262203 MQA262203 MZW262203 NJS262203 NTO262203 ODK262203 ONG262203 OXC262203 PGY262203 PQU262203 QAQ262203 QKM262203 QUI262203 REE262203 ROA262203 RXW262203 SHS262203 SRO262203 TBK262203 TLG262203 TVC262203 UEY262203 UOU262203 UYQ262203 VIM262203 VSI262203 WCE262203 WMA262203 WVW262203 O327739 JK327739 TG327739 ADC327739 AMY327739 AWU327739 BGQ327739 BQM327739 CAI327739 CKE327739 CUA327739 DDW327739 DNS327739 DXO327739 EHK327739 ERG327739 FBC327739 FKY327739 FUU327739 GEQ327739 GOM327739 GYI327739 HIE327739 HSA327739 IBW327739 ILS327739 IVO327739 JFK327739 JPG327739 JZC327739 KIY327739 KSU327739 LCQ327739 LMM327739 LWI327739 MGE327739 MQA327739 MZW327739 NJS327739 NTO327739 ODK327739 ONG327739 OXC327739 PGY327739 PQU327739 QAQ327739 QKM327739 QUI327739 REE327739 ROA327739 RXW327739 SHS327739 SRO327739 TBK327739 TLG327739 TVC327739 UEY327739 UOU327739 UYQ327739 VIM327739 VSI327739 WCE327739 WMA327739 WVW327739 O393275 JK393275 TG393275 ADC393275 AMY393275 AWU393275 BGQ393275 BQM393275 CAI393275 CKE393275 CUA393275 DDW393275 DNS393275 DXO393275 EHK393275 ERG393275 FBC393275 FKY393275 FUU393275 GEQ393275 GOM393275 GYI393275 HIE393275 HSA393275 IBW393275 ILS393275 IVO393275 JFK393275 JPG393275 JZC393275 KIY393275 KSU393275 LCQ393275 LMM393275 LWI393275 MGE393275 MQA393275 MZW393275 NJS393275 NTO393275 ODK393275 ONG393275 OXC393275 PGY393275 PQU393275 QAQ393275 QKM393275 QUI393275 REE393275 ROA393275 RXW393275 SHS393275 SRO393275 TBK393275 TLG393275 TVC393275 UEY393275 UOU393275 UYQ393275 VIM393275 VSI393275 WCE393275 WMA393275 WVW393275 O458811 JK458811 TG458811 ADC458811 AMY458811 AWU458811 BGQ458811 BQM458811 CAI458811 CKE458811 CUA458811 DDW458811 DNS458811 DXO458811 EHK458811 ERG458811 FBC458811 FKY458811 FUU458811 GEQ458811 GOM458811 GYI458811 HIE458811 HSA458811 IBW458811 ILS458811 IVO458811 JFK458811 JPG458811 JZC458811 KIY458811 KSU458811 LCQ458811 LMM458811 LWI458811 MGE458811 MQA458811 MZW458811 NJS458811 NTO458811 ODK458811 ONG458811 OXC458811 PGY458811 PQU458811 QAQ458811 QKM458811 QUI458811 REE458811 ROA458811 RXW458811 SHS458811 SRO458811 TBK458811 TLG458811 TVC458811 UEY458811 UOU458811 UYQ458811 VIM458811 VSI458811 WCE458811 WMA458811 WVW458811 O524347 JK524347 TG524347 ADC524347 AMY524347 AWU524347 BGQ524347 BQM524347 CAI524347 CKE524347 CUA524347 DDW524347 DNS524347 DXO524347 EHK524347 ERG524347 FBC524347 FKY524347 FUU524347 GEQ524347 GOM524347 GYI524347 HIE524347 HSA524347 IBW524347 ILS524347 IVO524347 JFK524347 JPG524347 JZC524347 KIY524347 KSU524347 LCQ524347 LMM524347 LWI524347 MGE524347 MQA524347 MZW524347 NJS524347 NTO524347 ODK524347 ONG524347 OXC524347 PGY524347 PQU524347 QAQ524347 QKM524347 QUI524347 REE524347 ROA524347 RXW524347 SHS524347 SRO524347 TBK524347 TLG524347 TVC524347 UEY524347 UOU524347 UYQ524347 VIM524347 VSI524347 WCE524347 WMA524347 WVW524347 O589883 JK589883 TG589883 ADC589883 AMY589883 AWU589883 BGQ589883 BQM589883 CAI589883 CKE589883 CUA589883 DDW589883 DNS589883 DXO589883 EHK589883 ERG589883 FBC589883 FKY589883 FUU589883 GEQ589883 GOM589883 GYI589883 HIE589883 HSA589883 IBW589883 ILS589883 IVO589883 JFK589883 JPG589883 JZC589883 KIY589883 KSU589883 LCQ589883 LMM589883 LWI589883 MGE589883 MQA589883 MZW589883 NJS589883 NTO589883 ODK589883 ONG589883 OXC589883 PGY589883 PQU589883 QAQ589883 QKM589883 QUI589883 REE589883 ROA589883 RXW589883 SHS589883 SRO589883 TBK589883 TLG589883 TVC589883 UEY589883 UOU589883 UYQ589883 VIM589883 VSI589883 WCE589883 WMA589883 WVW589883 O655419 JK655419 TG655419 ADC655419 AMY655419 AWU655419 BGQ655419 BQM655419 CAI655419 CKE655419 CUA655419 DDW655419 DNS655419 DXO655419 EHK655419 ERG655419 FBC655419 FKY655419 FUU655419 GEQ655419 GOM655419 GYI655419 HIE655419 HSA655419 IBW655419 ILS655419 IVO655419 JFK655419 JPG655419 JZC655419 KIY655419 KSU655419 LCQ655419 LMM655419 LWI655419 MGE655419 MQA655419 MZW655419 NJS655419 NTO655419 ODK655419 ONG655419 OXC655419 PGY655419 PQU655419 QAQ655419 QKM655419 QUI655419 REE655419 ROA655419 RXW655419 SHS655419 SRO655419 TBK655419 TLG655419 TVC655419 UEY655419 UOU655419 UYQ655419 VIM655419 VSI655419 WCE655419 WMA655419 WVW655419 O720955 JK720955 TG720955 ADC720955 AMY720955 AWU720955 BGQ720955 BQM720955 CAI720955 CKE720955 CUA720955 DDW720955 DNS720955 DXO720955 EHK720955 ERG720955 FBC720955 FKY720955 FUU720955 GEQ720955 GOM720955 GYI720955 HIE720955 HSA720955 IBW720955 ILS720955 IVO720955 JFK720955 JPG720955 JZC720955 KIY720955 KSU720955 LCQ720955 LMM720955 LWI720955 MGE720955 MQA720955 MZW720955 NJS720955 NTO720955 ODK720955 ONG720955 OXC720955 PGY720955 PQU720955 QAQ720955 QKM720955 QUI720955 REE720955 ROA720955 RXW720955 SHS720955 SRO720955 TBK720955 TLG720955 TVC720955 UEY720955 UOU720955 UYQ720955 VIM720955 VSI720955 WCE720955 WMA720955 WVW720955 O786491 JK786491 TG786491 ADC786491 AMY786491 AWU786491 BGQ786491 BQM786491 CAI786491 CKE786491 CUA786491 DDW786491 DNS786491 DXO786491 EHK786491 ERG786491 FBC786491 FKY786491 FUU786491 GEQ786491 GOM786491 GYI786491 HIE786491 HSA786491 IBW786491 ILS786491 IVO786491 JFK786491 JPG786491 JZC786491 KIY786491 KSU786491 LCQ786491 LMM786491 LWI786491 MGE786491 MQA786491 MZW786491 NJS786491 NTO786491 ODK786491 ONG786491 OXC786491 PGY786491 PQU786491 QAQ786491 QKM786491 QUI786491 REE786491 ROA786491 RXW786491 SHS786491 SRO786491 TBK786491 TLG786491 TVC786491 UEY786491 UOU786491 UYQ786491 VIM786491 VSI786491 WCE786491 WMA786491 WVW786491 O852027 JK852027 TG852027 ADC852027 AMY852027 AWU852027 BGQ852027 BQM852027 CAI852027 CKE852027 CUA852027 DDW852027 DNS852027 DXO852027 EHK852027 ERG852027 FBC852027 FKY852027 FUU852027 GEQ852027 GOM852027 GYI852027 HIE852027 HSA852027 IBW852027 ILS852027 IVO852027 JFK852027 JPG852027 JZC852027 KIY852027 KSU852027 LCQ852027 LMM852027 LWI852027 MGE852027 MQA852027 MZW852027 NJS852027 NTO852027 ODK852027 ONG852027 OXC852027 PGY852027 PQU852027 QAQ852027 QKM852027 QUI852027 REE852027 ROA852027 RXW852027 SHS852027 SRO852027 TBK852027 TLG852027 TVC852027 UEY852027 UOU852027 UYQ852027 VIM852027 VSI852027 WCE852027 WMA852027 WVW852027 O917563 JK917563 TG917563 ADC917563 AMY917563 AWU917563 BGQ917563 BQM917563 CAI917563 CKE917563 CUA917563 DDW917563 DNS917563 DXO917563 EHK917563 ERG917563 FBC917563 FKY917563 FUU917563 GEQ917563 GOM917563 GYI917563 HIE917563 HSA917563 IBW917563 ILS917563 IVO917563 JFK917563 JPG917563 JZC917563 KIY917563 KSU917563 LCQ917563 LMM917563 LWI917563 MGE917563 MQA917563 MZW917563 NJS917563 NTO917563 ODK917563 ONG917563 OXC917563 PGY917563 PQU917563 QAQ917563 QKM917563 QUI917563 REE917563 ROA917563 RXW917563 SHS917563 SRO917563 TBK917563 TLG917563 TVC917563 UEY917563 UOU917563 UYQ917563 VIM917563 VSI917563 WCE917563 WMA917563 WVW917563 O983099 JK983099 TG983099 ADC983099 AMY983099 AWU983099 BGQ983099 BQM983099 CAI983099 CKE983099 CUA983099 DDW983099 DNS983099 DXO983099 EHK983099 ERG983099 FBC983099 FKY983099 FUU983099 GEQ983099 GOM983099 GYI983099 HIE983099 HSA983099 IBW983099 ILS983099 IVO983099 JFK983099 JPG983099 JZC983099 KIY983099 KSU983099 LCQ983099 LMM983099 LWI983099 MGE983099 MQA983099 MZW983099 NJS983099 NTO983099 ODK983099 ONG983099 OXC983099 PGY983099 PQU983099 QAQ983099 QKM983099 QUI983099 REE983099 ROA983099 RXW983099 SHS983099 SRO983099 TBK983099 TLG983099 TVC983099 UEY983099 UOU983099 UYQ983099 VIM983099 VSI983099 WCE983099 WMA983099 WVW983099">
      <formula1>#REF!</formula1>
    </dataValidation>
    <dataValidation type="list" allowBlank="1" showInputMessage="1" showErrorMessage="1" sqref="JF77:JF81 ACX77:ACX81 AMT77:AMT81 AWP77:AWP81 BGL77:BGL81 BQH77:BQH81 CAD77:CAD81 CJZ77:CJZ81 CTV77:CTV81 DDR77:DDR81 DNN77:DNN81 DXJ77:DXJ81 EHF77:EHF81 ERB77:ERB81 FAX77:FAX81 FKT77:FKT81 FUP77:FUP81 GEL77:GEL81 GOH77:GOH81 GYD77:GYD81 HHZ77:HHZ81 HRV77:HRV81 IBR77:IBR81 ILN77:ILN81 IVJ77:IVJ81 JFF77:JFF81 JPB77:JPB81 JYX77:JYX81 KIT77:KIT81 KSP77:KSP81 LCL77:LCL81 LMH77:LMH81 LWD77:LWD81 MFZ77:MFZ81 MPV77:MPV81 MZR77:MZR81 NJN77:NJN81 NTJ77:NTJ81 ODF77:ODF81 ONB77:ONB81 OWX77:OWX81 PGT77:PGT81 PQP77:PQP81 QAL77:QAL81 QKH77:QKH81 QUD77:QUD81 RDZ77:RDZ81 RNV77:RNV81 RXR77:RXR81 SHN77:SHN81 SRJ77:SRJ81 TBF77:TBF81 TLB77:TLB81 TUX77:TUX81 UET77:UET81 UOP77:UOP81 UYL77:UYL81 VIH77:VIH81 VSD77:VSD81 WBZ77:WBZ81 WLV77:WLV81 WVR77:WVR81 J65616:J65619 JF65616:JF65619 TB65616:TB65619 ACX65616:ACX65619 AMT65616:AMT65619 AWP65616:AWP65619 BGL65616:BGL65619 BQH65616:BQH65619 CAD65616:CAD65619 CJZ65616:CJZ65619 CTV65616:CTV65619 DDR65616:DDR65619 DNN65616:DNN65619 DXJ65616:DXJ65619 EHF65616:EHF65619 ERB65616:ERB65619 FAX65616:FAX65619 FKT65616:FKT65619 FUP65616:FUP65619 GEL65616:GEL65619 GOH65616:GOH65619 GYD65616:GYD65619 HHZ65616:HHZ65619 HRV65616:HRV65619 IBR65616:IBR65619 ILN65616:ILN65619 IVJ65616:IVJ65619 JFF65616:JFF65619 JPB65616:JPB65619 JYX65616:JYX65619 KIT65616:KIT65619 KSP65616:KSP65619 LCL65616:LCL65619 LMH65616:LMH65619 LWD65616:LWD65619 MFZ65616:MFZ65619 MPV65616:MPV65619 MZR65616:MZR65619 NJN65616:NJN65619 NTJ65616:NTJ65619 ODF65616:ODF65619 ONB65616:ONB65619 OWX65616:OWX65619 PGT65616:PGT65619 PQP65616:PQP65619 QAL65616:QAL65619 QKH65616:QKH65619 QUD65616:QUD65619 RDZ65616:RDZ65619 RNV65616:RNV65619 RXR65616:RXR65619 SHN65616:SHN65619 SRJ65616:SRJ65619 TBF65616:TBF65619 TLB65616:TLB65619 TUX65616:TUX65619 UET65616:UET65619 UOP65616:UOP65619 UYL65616:UYL65619 VIH65616:VIH65619 VSD65616:VSD65619 WBZ65616:WBZ65619 WLV65616:WLV65619 WVR65616:WVR65619 J131152:J131155 JF131152:JF131155 TB131152:TB131155 ACX131152:ACX131155 AMT131152:AMT131155 AWP131152:AWP131155 BGL131152:BGL131155 BQH131152:BQH131155 CAD131152:CAD131155 CJZ131152:CJZ131155 CTV131152:CTV131155 DDR131152:DDR131155 DNN131152:DNN131155 DXJ131152:DXJ131155 EHF131152:EHF131155 ERB131152:ERB131155 FAX131152:FAX131155 FKT131152:FKT131155 FUP131152:FUP131155 GEL131152:GEL131155 GOH131152:GOH131155 GYD131152:GYD131155 HHZ131152:HHZ131155 HRV131152:HRV131155 IBR131152:IBR131155 ILN131152:ILN131155 IVJ131152:IVJ131155 JFF131152:JFF131155 JPB131152:JPB131155 JYX131152:JYX131155 KIT131152:KIT131155 KSP131152:KSP131155 LCL131152:LCL131155 LMH131152:LMH131155 LWD131152:LWD131155 MFZ131152:MFZ131155 MPV131152:MPV131155 MZR131152:MZR131155 NJN131152:NJN131155 NTJ131152:NTJ131155 ODF131152:ODF131155 ONB131152:ONB131155 OWX131152:OWX131155 PGT131152:PGT131155 PQP131152:PQP131155 QAL131152:QAL131155 QKH131152:QKH131155 QUD131152:QUD131155 RDZ131152:RDZ131155 RNV131152:RNV131155 RXR131152:RXR131155 SHN131152:SHN131155 SRJ131152:SRJ131155 TBF131152:TBF131155 TLB131152:TLB131155 TUX131152:TUX131155 UET131152:UET131155 UOP131152:UOP131155 UYL131152:UYL131155 VIH131152:VIH131155 VSD131152:VSD131155 WBZ131152:WBZ131155 WLV131152:WLV131155 WVR131152:WVR131155 J196688:J196691 JF196688:JF196691 TB196688:TB196691 ACX196688:ACX196691 AMT196688:AMT196691 AWP196688:AWP196691 BGL196688:BGL196691 BQH196688:BQH196691 CAD196688:CAD196691 CJZ196688:CJZ196691 CTV196688:CTV196691 DDR196688:DDR196691 DNN196688:DNN196691 DXJ196688:DXJ196691 EHF196688:EHF196691 ERB196688:ERB196691 FAX196688:FAX196691 FKT196688:FKT196691 FUP196688:FUP196691 GEL196688:GEL196691 GOH196688:GOH196691 GYD196688:GYD196691 HHZ196688:HHZ196691 HRV196688:HRV196691 IBR196688:IBR196691 ILN196688:ILN196691 IVJ196688:IVJ196691 JFF196688:JFF196691 JPB196688:JPB196691 JYX196688:JYX196691 KIT196688:KIT196691 KSP196688:KSP196691 LCL196688:LCL196691 LMH196688:LMH196691 LWD196688:LWD196691 MFZ196688:MFZ196691 MPV196688:MPV196691 MZR196688:MZR196691 NJN196688:NJN196691 NTJ196688:NTJ196691 ODF196688:ODF196691 ONB196688:ONB196691 OWX196688:OWX196691 PGT196688:PGT196691 PQP196688:PQP196691 QAL196688:QAL196691 QKH196688:QKH196691 QUD196688:QUD196691 RDZ196688:RDZ196691 RNV196688:RNV196691 RXR196688:RXR196691 SHN196688:SHN196691 SRJ196688:SRJ196691 TBF196688:TBF196691 TLB196688:TLB196691 TUX196688:TUX196691 UET196688:UET196691 UOP196688:UOP196691 UYL196688:UYL196691 VIH196688:VIH196691 VSD196688:VSD196691 WBZ196688:WBZ196691 WLV196688:WLV196691 WVR196688:WVR196691 J262224:J262227 JF262224:JF262227 TB262224:TB262227 ACX262224:ACX262227 AMT262224:AMT262227 AWP262224:AWP262227 BGL262224:BGL262227 BQH262224:BQH262227 CAD262224:CAD262227 CJZ262224:CJZ262227 CTV262224:CTV262227 DDR262224:DDR262227 DNN262224:DNN262227 DXJ262224:DXJ262227 EHF262224:EHF262227 ERB262224:ERB262227 FAX262224:FAX262227 FKT262224:FKT262227 FUP262224:FUP262227 GEL262224:GEL262227 GOH262224:GOH262227 GYD262224:GYD262227 HHZ262224:HHZ262227 HRV262224:HRV262227 IBR262224:IBR262227 ILN262224:ILN262227 IVJ262224:IVJ262227 JFF262224:JFF262227 JPB262224:JPB262227 JYX262224:JYX262227 KIT262224:KIT262227 KSP262224:KSP262227 LCL262224:LCL262227 LMH262224:LMH262227 LWD262224:LWD262227 MFZ262224:MFZ262227 MPV262224:MPV262227 MZR262224:MZR262227 NJN262224:NJN262227 NTJ262224:NTJ262227 ODF262224:ODF262227 ONB262224:ONB262227 OWX262224:OWX262227 PGT262224:PGT262227 PQP262224:PQP262227 QAL262224:QAL262227 QKH262224:QKH262227 QUD262224:QUD262227 RDZ262224:RDZ262227 RNV262224:RNV262227 RXR262224:RXR262227 SHN262224:SHN262227 SRJ262224:SRJ262227 TBF262224:TBF262227 TLB262224:TLB262227 TUX262224:TUX262227 UET262224:UET262227 UOP262224:UOP262227 UYL262224:UYL262227 VIH262224:VIH262227 VSD262224:VSD262227 WBZ262224:WBZ262227 WLV262224:WLV262227 WVR262224:WVR262227 J327760:J327763 JF327760:JF327763 TB327760:TB327763 ACX327760:ACX327763 AMT327760:AMT327763 AWP327760:AWP327763 BGL327760:BGL327763 BQH327760:BQH327763 CAD327760:CAD327763 CJZ327760:CJZ327763 CTV327760:CTV327763 DDR327760:DDR327763 DNN327760:DNN327763 DXJ327760:DXJ327763 EHF327760:EHF327763 ERB327760:ERB327763 FAX327760:FAX327763 FKT327760:FKT327763 FUP327760:FUP327763 GEL327760:GEL327763 GOH327760:GOH327763 GYD327760:GYD327763 HHZ327760:HHZ327763 HRV327760:HRV327763 IBR327760:IBR327763 ILN327760:ILN327763 IVJ327760:IVJ327763 JFF327760:JFF327763 JPB327760:JPB327763 JYX327760:JYX327763 KIT327760:KIT327763 KSP327760:KSP327763 LCL327760:LCL327763 LMH327760:LMH327763 LWD327760:LWD327763 MFZ327760:MFZ327763 MPV327760:MPV327763 MZR327760:MZR327763 NJN327760:NJN327763 NTJ327760:NTJ327763 ODF327760:ODF327763 ONB327760:ONB327763 OWX327760:OWX327763 PGT327760:PGT327763 PQP327760:PQP327763 QAL327760:QAL327763 QKH327760:QKH327763 QUD327760:QUD327763 RDZ327760:RDZ327763 RNV327760:RNV327763 RXR327760:RXR327763 SHN327760:SHN327763 SRJ327760:SRJ327763 TBF327760:TBF327763 TLB327760:TLB327763 TUX327760:TUX327763 UET327760:UET327763 UOP327760:UOP327763 UYL327760:UYL327763 VIH327760:VIH327763 VSD327760:VSD327763 WBZ327760:WBZ327763 WLV327760:WLV327763 WVR327760:WVR327763 J393296:J393299 JF393296:JF393299 TB393296:TB393299 ACX393296:ACX393299 AMT393296:AMT393299 AWP393296:AWP393299 BGL393296:BGL393299 BQH393296:BQH393299 CAD393296:CAD393299 CJZ393296:CJZ393299 CTV393296:CTV393299 DDR393296:DDR393299 DNN393296:DNN393299 DXJ393296:DXJ393299 EHF393296:EHF393299 ERB393296:ERB393299 FAX393296:FAX393299 FKT393296:FKT393299 FUP393296:FUP393299 GEL393296:GEL393299 GOH393296:GOH393299 GYD393296:GYD393299 HHZ393296:HHZ393299 HRV393296:HRV393299 IBR393296:IBR393299 ILN393296:ILN393299 IVJ393296:IVJ393299 JFF393296:JFF393299 JPB393296:JPB393299 JYX393296:JYX393299 KIT393296:KIT393299 KSP393296:KSP393299 LCL393296:LCL393299 LMH393296:LMH393299 LWD393296:LWD393299 MFZ393296:MFZ393299 MPV393296:MPV393299 MZR393296:MZR393299 NJN393296:NJN393299 NTJ393296:NTJ393299 ODF393296:ODF393299 ONB393296:ONB393299 OWX393296:OWX393299 PGT393296:PGT393299 PQP393296:PQP393299 QAL393296:QAL393299 QKH393296:QKH393299 QUD393296:QUD393299 RDZ393296:RDZ393299 RNV393296:RNV393299 RXR393296:RXR393299 SHN393296:SHN393299 SRJ393296:SRJ393299 TBF393296:TBF393299 TLB393296:TLB393299 TUX393296:TUX393299 UET393296:UET393299 UOP393296:UOP393299 UYL393296:UYL393299 VIH393296:VIH393299 VSD393296:VSD393299 WBZ393296:WBZ393299 WLV393296:WLV393299 WVR393296:WVR393299 J458832:J458835 JF458832:JF458835 TB458832:TB458835 ACX458832:ACX458835 AMT458832:AMT458835 AWP458832:AWP458835 BGL458832:BGL458835 BQH458832:BQH458835 CAD458832:CAD458835 CJZ458832:CJZ458835 CTV458832:CTV458835 DDR458832:DDR458835 DNN458832:DNN458835 DXJ458832:DXJ458835 EHF458832:EHF458835 ERB458832:ERB458835 FAX458832:FAX458835 FKT458832:FKT458835 FUP458832:FUP458835 GEL458832:GEL458835 GOH458832:GOH458835 GYD458832:GYD458835 HHZ458832:HHZ458835 HRV458832:HRV458835 IBR458832:IBR458835 ILN458832:ILN458835 IVJ458832:IVJ458835 JFF458832:JFF458835 JPB458832:JPB458835 JYX458832:JYX458835 KIT458832:KIT458835 KSP458832:KSP458835 LCL458832:LCL458835 LMH458832:LMH458835 LWD458832:LWD458835 MFZ458832:MFZ458835 MPV458832:MPV458835 MZR458832:MZR458835 NJN458832:NJN458835 NTJ458832:NTJ458835 ODF458832:ODF458835 ONB458832:ONB458835 OWX458832:OWX458835 PGT458832:PGT458835 PQP458832:PQP458835 QAL458832:QAL458835 QKH458832:QKH458835 QUD458832:QUD458835 RDZ458832:RDZ458835 RNV458832:RNV458835 RXR458832:RXR458835 SHN458832:SHN458835 SRJ458832:SRJ458835 TBF458832:TBF458835 TLB458832:TLB458835 TUX458832:TUX458835 UET458832:UET458835 UOP458832:UOP458835 UYL458832:UYL458835 VIH458832:VIH458835 VSD458832:VSD458835 WBZ458832:WBZ458835 WLV458832:WLV458835 WVR458832:WVR458835 J524368:J524371 JF524368:JF524371 TB524368:TB524371 ACX524368:ACX524371 AMT524368:AMT524371 AWP524368:AWP524371 BGL524368:BGL524371 BQH524368:BQH524371 CAD524368:CAD524371 CJZ524368:CJZ524371 CTV524368:CTV524371 DDR524368:DDR524371 DNN524368:DNN524371 DXJ524368:DXJ524371 EHF524368:EHF524371 ERB524368:ERB524371 FAX524368:FAX524371 FKT524368:FKT524371 FUP524368:FUP524371 GEL524368:GEL524371 GOH524368:GOH524371 GYD524368:GYD524371 HHZ524368:HHZ524371 HRV524368:HRV524371 IBR524368:IBR524371 ILN524368:ILN524371 IVJ524368:IVJ524371 JFF524368:JFF524371 JPB524368:JPB524371 JYX524368:JYX524371 KIT524368:KIT524371 KSP524368:KSP524371 LCL524368:LCL524371 LMH524368:LMH524371 LWD524368:LWD524371 MFZ524368:MFZ524371 MPV524368:MPV524371 MZR524368:MZR524371 NJN524368:NJN524371 NTJ524368:NTJ524371 ODF524368:ODF524371 ONB524368:ONB524371 OWX524368:OWX524371 PGT524368:PGT524371 PQP524368:PQP524371 QAL524368:QAL524371 QKH524368:QKH524371 QUD524368:QUD524371 RDZ524368:RDZ524371 RNV524368:RNV524371 RXR524368:RXR524371 SHN524368:SHN524371 SRJ524368:SRJ524371 TBF524368:TBF524371 TLB524368:TLB524371 TUX524368:TUX524371 UET524368:UET524371 UOP524368:UOP524371 UYL524368:UYL524371 VIH524368:VIH524371 VSD524368:VSD524371 WBZ524368:WBZ524371 WLV524368:WLV524371 WVR524368:WVR524371 J589904:J589907 JF589904:JF589907 TB589904:TB589907 ACX589904:ACX589907 AMT589904:AMT589907 AWP589904:AWP589907 BGL589904:BGL589907 BQH589904:BQH589907 CAD589904:CAD589907 CJZ589904:CJZ589907 CTV589904:CTV589907 DDR589904:DDR589907 DNN589904:DNN589907 DXJ589904:DXJ589907 EHF589904:EHF589907 ERB589904:ERB589907 FAX589904:FAX589907 FKT589904:FKT589907 FUP589904:FUP589907 GEL589904:GEL589907 GOH589904:GOH589907 GYD589904:GYD589907 HHZ589904:HHZ589907 HRV589904:HRV589907 IBR589904:IBR589907 ILN589904:ILN589907 IVJ589904:IVJ589907 JFF589904:JFF589907 JPB589904:JPB589907 JYX589904:JYX589907 KIT589904:KIT589907 KSP589904:KSP589907 LCL589904:LCL589907 LMH589904:LMH589907 LWD589904:LWD589907 MFZ589904:MFZ589907 MPV589904:MPV589907 MZR589904:MZR589907 NJN589904:NJN589907 NTJ589904:NTJ589907 ODF589904:ODF589907 ONB589904:ONB589907 OWX589904:OWX589907 PGT589904:PGT589907 PQP589904:PQP589907 QAL589904:QAL589907 QKH589904:QKH589907 QUD589904:QUD589907 RDZ589904:RDZ589907 RNV589904:RNV589907 RXR589904:RXR589907 SHN589904:SHN589907 SRJ589904:SRJ589907 TBF589904:TBF589907 TLB589904:TLB589907 TUX589904:TUX589907 UET589904:UET589907 UOP589904:UOP589907 UYL589904:UYL589907 VIH589904:VIH589907 VSD589904:VSD589907 WBZ589904:WBZ589907 WLV589904:WLV589907 WVR589904:WVR589907 J655440:J655443 JF655440:JF655443 TB655440:TB655443 ACX655440:ACX655443 AMT655440:AMT655443 AWP655440:AWP655443 BGL655440:BGL655443 BQH655440:BQH655443 CAD655440:CAD655443 CJZ655440:CJZ655443 CTV655440:CTV655443 DDR655440:DDR655443 DNN655440:DNN655443 DXJ655440:DXJ655443 EHF655440:EHF655443 ERB655440:ERB655443 FAX655440:FAX655443 FKT655440:FKT655443 FUP655440:FUP655443 GEL655440:GEL655443 GOH655440:GOH655443 GYD655440:GYD655443 HHZ655440:HHZ655443 HRV655440:HRV655443 IBR655440:IBR655443 ILN655440:ILN655443 IVJ655440:IVJ655443 JFF655440:JFF655443 JPB655440:JPB655443 JYX655440:JYX655443 KIT655440:KIT655443 KSP655440:KSP655443 LCL655440:LCL655443 LMH655440:LMH655443 LWD655440:LWD655443 MFZ655440:MFZ655443 MPV655440:MPV655443 MZR655440:MZR655443 NJN655440:NJN655443 NTJ655440:NTJ655443 ODF655440:ODF655443 ONB655440:ONB655443 OWX655440:OWX655443 PGT655440:PGT655443 PQP655440:PQP655443 QAL655440:QAL655443 QKH655440:QKH655443 QUD655440:QUD655443 RDZ655440:RDZ655443 RNV655440:RNV655443 RXR655440:RXR655443 SHN655440:SHN655443 SRJ655440:SRJ655443 TBF655440:TBF655443 TLB655440:TLB655443 TUX655440:TUX655443 UET655440:UET655443 UOP655440:UOP655443 UYL655440:UYL655443 VIH655440:VIH655443 VSD655440:VSD655443 WBZ655440:WBZ655443 WLV655440:WLV655443 WVR655440:WVR655443 J720976:J720979 JF720976:JF720979 TB720976:TB720979 ACX720976:ACX720979 AMT720976:AMT720979 AWP720976:AWP720979 BGL720976:BGL720979 BQH720976:BQH720979 CAD720976:CAD720979 CJZ720976:CJZ720979 CTV720976:CTV720979 DDR720976:DDR720979 DNN720976:DNN720979 DXJ720976:DXJ720979 EHF720976:EHF720979 ERB720976:ERB720979 FAX720976:FAX720979 FKT720976:FKT720979 FUP720976:FUP720979 GEL720976:GEL720979 GOH720976:GOH720979 GYD720976:GYD720979 HHZ720976:HHZ720979 HRV720976:HRV720979 IBR720976:IBR720979 ILN720976:ILN720979 IVJ720976:IVJ720979 JFF720976:JFF720979 JPB720976:JPB720979 JYX720976:JYX720979 KIT720976:KIT720979 KSP720976:KSP720979 LCL720976:LCL720979 LMH720976:LMH720979 LWD720976:LWD720979 MFZ720976:MFZ720979 MPV720976:MPV720979 MZR720976:MZR720979 NJN720976:NJN720979 NTJ720976:NTJ720979 ODF720976:ODF720979 ONB720976:ONB720979 OWX720976:OWX720979 PGT720976:PGT720979 PQP720976:PQP720979 QAL720976:QAL720979 QKH720976:QKH720979 QUD720976:QUD720979 RDZ720976:RDZ720979 RNV720976:RNV720979 RXR720976:RXR720979 SHN720976:SHN720979 SRJ720976:SRJ720979 TBF720976:TBF720979 TLB720976:TLB720979 TUX720976:TUX720979 UET720976:UET720979 UOP720976:UOP720979 UYL720976:UYL720979 VIH720976:VIH720979 VSD720976:VSD720979 WBZ720976:WBZ720979 WLV720976:WLV720979 WVR720976:WVR720979 J786512:J786515 JF786512:JF786515 TB786512:TB786515 ACX786512:ACX786515 AMT786512:AMT786515 AWP786512:AWP786515 BGL786512:BGL786515 BQH786512:BQH786515 CAD786512:CAD786515 CJZ786512:CJZ786515 CTV786512:CTV786515 DDR786512:DDR786515 DNN786512:DNN786515 DXJ786512:DXJ786515 EHF786512:EHF786515 ERB786512:ERB786515 FAX786512:FAX786515 FKT786512:FKT786515 FUP786512:FUP786515 GEL786512:GEL786515 GOH786512:GOH786515 GYD786512:GYD786515 HHZ786512:HHZ786515 HRV786512:HRV786515 IBR786512:IBR786515 ILN786512:ILN786515 IVJ786512:IVJ786515 JFF786512:JFF786515 JPB786512:JPB786515 JYX786512:JYX786515 KIT786512:KIT786515 KSP786512:KSP786515 LCL786512:LCL786515 LMH786512:LMH786515 LWD786512:LWD786515 MFZ786512:MFZ786515 MPV786512:MPV786515 MZR786512:MZR786515 NJN786512:NJN786515 NTJ786512:NTJ786515 ODF786512:ODF786515 ONB786512:ONB786515 OWX786512:OWX786515 PGT786512:PGT786515 PQP786512:PQP786515 QAL786512:QAL786515 QKH786512:QKH786515 QUD786512:QUD786515 RDZ786512:RDZ786515 RNV786512:RNV786515 RXR786512:RXR786515 SHN786512:SHN786515 SRJ786512:SRJ786515 TBF786512:TBF786515 TLB786512:TLB786515 TUX786512:TUX786515 UET786512:UET786515 UOP786512:UOP786515 UYL786512:UYL786515 VIH786512:VIH786515 VSD786512:VSD786515 WBZ786512:WBZ786515 WLV786512:WLV786515 WVR786512:WVR786515 J852048:J852051 JF852048:JF852051 TB852048:TB852051 ACX852048:ACX852051 AMT852048:AMT852051 AWP852048:AWP852051 BGL852048:BGL852051 BQH852048:BQH852051 CAD852048:CAD852051 CJZ852048:CJZ852051 CTV852048:CTV852051 DDR852048:DDR852051 DNN852048:DNN852051 DXJ852048:DXJ852051 EHF852048:EHF852051 ERB852048:ERB852051 FAX852048:FAX852051 FKT852048:FKT852051 FUP852048:FUP852051 GEL852048:GEL852051 GOH852048:GOH852051 GYD852048:GYD852051 HHZ852048:HHZ852051 HRV852048:HRV852051 IBR852048:IBR852051 ILN852048:ILN852051 IVJ852048:IVJ852051 JFF852048:JFF852051 JPB852048:JPB852051 JYX852048:JYX852051 KIT852048:KIT852051 KSP852048:KSP852051 LCL852048:LCL852051 LMH852048:LMH852051 LWD852048:LWD852051 MFZ852048:MFZ852051 MPV852048:MPV852051 MZR852048:MZR852051 NJN852048:NJN852051 NTJ852048:NTJ852051 ODF852048:ODF852051 ONB852048:ONB852051 OWX852048:OWX852051 PGT852048:PGT852051 PQP852048:PQP852051 QAL852048:QAL852051 QKH852048:QKH852051 QUD852048:QUD852051 RDZ852048:RDZ852051 RNV852048:RNV852051 RXR852048:RXR852051 SHN852048:SHN852051 SRJ852048:SRJ852051 TBF852048:TBF852051 TLB852048:TLB852051 TUX852048:TUX852051 UET852048:UET852051 UOP852048:UOP852051 UYL852048:UYL852051 VIH852048:VIH852051 VSD852048:VSD852051 WBZ852048:WBZ852051 WLV852048:WLV852051 WVR852048:WVR852051 J917584:J917587 JF917584:JF917587 TB917584:TB917587 ACX917584:ACX917587 AMT917584:AMT917587 AWP917584:AWP917587 BGL917584:BGL917587 BQH917584:BQH917587 CAD917584:CAD917587 CJZ917584:CJZ917587 CTV917584:CTV917587 DDR917584:DDR917587 DNN917584:DNN917587 DXJ917584:DXJ917587 EHF917584:EHF917587 ERB917584:ERB917587 FAX917584:FAX917587 FKT917584:FKT917587 FUP917584:FUP917587 GEL917584:GEL917587 GOH917584:GOH917587 GYD917584:GYD917587 HHZ917584:HHZ917587 HRV917584:HRV917587 IBR917584:IBR917587 ILN917584:ILN917587 IVJ917584:IVJ917587 JFF917584:JFF917587 JPB917584:JPB917587 JYX917584:JYX917587 KIT917584:KIT917587 KSP917584:KSP917587 LCL917584:LCL917587 LMH917584:LMH917587 LWD917584:LWD917587 MFZ917584:MFZ917587 MPV917584:MPV917587 MZR917584:MZR917587 NJN917584:NJN917587 NTJ917584:NTJ917587 ODF917584:ODF917587 ONB917584:ONB917587 OWX917584:OWX917587 PGT917584:PGT917587 PQP917584:PQP917587 QAL917584:QAL917587 QKH917584:QKH917587 QUD917584:QUD917587 RDZ917584:RDZ917587 RNV917584:RNV917587 RXR917584:RXR917587 SHN917584:SHN917587 SRJ917584:SRJ917587 TBF917584:TBF917587 TLB917584:TLB917587 TUX917584:TUX917587 UET917584:UET917587 UOP917584:UOP917587 UYL917584:UYL917587 VIH917584:VIH917587 VSD917584:VSD917587 WBZ917584:WBZ917587 WLV917584:WLV917587 WVR917584:WVR917587 J983120:J983123 JF983120:JF983123 TB983120:TB983123 ACX983120:ACX983123 AMT983120:AMT983123 AWP983120:AWP983123 BGL983120:BGL983123 BQH983120:BQH983123 CAD983120:CAD983123 CJZ983120:CJZ983123 CTV983120:CTV983123 DDR983120:DDR983123 DNN983120:DNN983123 DXJ983120:DXJ983123 EHF983120:EHF983123 ERB983120:ERB983123 FAX983120:FAX983123 FKT983120:FKT983123 FUP983120:FUP983123 GEL983120:GEL983123 GOH983120:GOH983123 GYD983120:GYD983123 HHZ983120:HHZ983123 HRV983120:HRV983123 IBR983120:IBR983123 ILN983120:ILN983123 IVJ983120:IVJ983123 JFF983120:JFF983123 JPB983120:JPB983123 JYX983120:JYX983123 KIT983120:KIT983123 KSP983120:KSP983123 LCL983120:LCL983123 LMH983120:LMH983123 LWD983120:LWD983123 MFZ983120:MFZ983123 MPV983120:MPV983123 MZR983120:MZR983123 NJN983120:NJN983123 NTJ983120:NTJ983123 ODF983120:ODF983123 ONB983120:ONB983123 OWX983120:OWX983123 PGT983120:PGT983123 PQP983120:PQP983123 QAL983120:QAL983123 QKH983120:QKH983123 QUD983120:QUD983123 RDZ983120:RDZ983123 RNV983120:RNV983123 RXR983120:RXR983123 SHN983120:SHN983123 SRJ983120:SRJ983123 TBF983120:TBF983123 TLB983120:TLB983123 TUX983120:TUX983123 UET983120:UET983123 UOP983120:UOP983123 UYL983120:UYL983123 VIH983120:VIH983123 VSD983120:VSD983123 WBZ983120:WBZ983123 WLV983120:WLV983123 WVR983120:WVR983123 H83:I83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H65621:I65621 JE65621 TA65621 ACW65621 AMS65621 AWO65621 BGK65621 BQG65621 CAC65621 CJY65621 CTU65621 DDQ65621 DNM65621 DXI65621 EHE65621 ERA65621 FAW65621 FKS65621 FUO65621 GEK65621 GOG65621 GYC65621 HHY65621 HRU65621 IBQ65621 ILM65621 IVI65621 JFE65621 JPA65621 JYW65621 KIS65621 KSO65621 LCK65621 LMG65621 LWC65621 MFY65621 MPU65621 MZQ65621 NJM65621 NTI65621 ODE65621 ONA65621 OWW65621 PGS65621 PQO65621 QAK65621 QKG65621 QUC65621 RDY65621 RNU65621 RXQ65621 SHM65621 SRI65621 TBE65621 TLA65621 TUW65621 UES65621 UOO65621 UYK65621 VIG65621 VSC65621 WBY65621 WLU65621 WVQ65621 H131157:I131157 JE131157 TA131157 ACW131157 AMS131157 AWO131157 BGK131157 BQG131157 CAC131157 CJY131157 CTU131157 DDQ131157 DNM131157 DXI131157 EHE131157 ERA131157 FAW131157 FKS131157 FUO131157 GEK131157 GOG131157 GYC131157 HHY131157 HRU131157 IBQ131157 ILM131157 IVI131157 JFE131157 JPA131157 JYW131157 KIS131157 KSO131157 LCK131157 LMG131157 LWC131157 MFY131157 MPU131157 MZQ131157 NJM131157 NTI131157 ODE131157 ONA131157 OWW131157 PGS131157 PQO131157 QAK131157 QKG131157 QUC131157 RDY131157 RNU131157 RXQ131157 SHM131157 SRI131157 TBE131157 TLA131157 TUW131157 UES131157 UOO131157 UYK131157 VIG131157 VSC131157 WBY131157 WLU131157 WVQ131157 H196693:I196693 JE196693 TA196693 ACW196693 AMS196693 AWO196693 BGK196693 BQG196693 CAC196693 CJY196693 CTU196693 DDQ196693 DNM196693 DXI196693 EHE196693 ERA196693 FAW196693 FKS196693 FUO196693 GEK196693 GOG196693 GYC196693 HHY196693 HRU196693 IBQ196693 ILM196693 IVI196693 JFE196693 JPA196693 JYW196693 KIS196693 KSO196693 LCK196693 LMG196693 LWC196693 MFY196693 MPU196693 MZQ196693 NJM196693 NTI196693 ODE196693 ONA196693 OWW196693 PGS196693 PQO196693 QAK196693 QKG196693 QUC196693 RDY196693 RNU196693 RXQ196693 SHM196693 SRI196693 TBE196693 TLA196693 TUW196693 UES196693 UOO196693 UYK196693 VIG196693 VSC196693 WBY196693 WLU196693 WVQ196693 H262229:I262229 JE262229 TA262229 ACW262229 AMS262229 AWO262229 BGK262229 BQG262229 CAC262229 CJY262229 CTU262229 DDQ262229 DNM262229 DXI262229 EHE262229 ERA262229 FAW262229 FKS262229 FUO262229 GEK262229 GOG262229 GYC262229 HHY262229 HRU262229 IBQ262229 ILM262229 IVI262229 JFE262229 JPA262229 JYW262229 KIS262229 KSO262229 LCK262229 LMG262229 LWC262229 MFY262229 MPU262229 MZQ262229 NJM262229 NTI262229 ODE262229 ONA262229 OWW262229 PGS262229 PQO262229 QAK262229 QKG262229 QUC262229 RDY262229 RNU262229 RXQ262229 SHM262229 SRI262229 TBE262229 TLA262229 TUW262229 UES262229 UOO262229 UYK262229 VIG262229 VSC262229 WBY262229 WLU262229 WVQ262229 H327765:I327765 JE327765 TA327765 ACW327765 AMS327765 AWO327765 BGK327765 BQG327765 CAC327765 CJY327765 CTU327765 DDQ327765 DNM327765 DXI327765 EHE327765 ERA327765 FAW327765 FKS327765 FUO327765 GEK327765 GOG327765 GYC327765 HHY327765 HRU327765 IBQ327765 ILM327765 IVI327765 JFE327765 JPA327765 JYW327765 KIS327765 KSO327765 LCK327765 LMG327765 LWC327765 MFY327765 MPU327765 MZQ327765 NJM327765 NTI327765 ODE327765 ONA327765 OWW327765 PGS327765 PQO327765 QAK327765 QKG327765 QUC327765 RDY327765 RNU327765 RXQ327765 SHM327765 SRI327765 TBE327765 TLA327765 TUW327765 UES327765 UOO327765 UYK327765 VIG327765 VSC327765 WBY327765 WLU327765 WVQ327765 H393301:I393301 JE393301 TA393301 ACW393301 AMS393301 AWO393301 BGK393301 BQG393301 CAC393301 CJY393301 CTU393301 DDQ393301 DNM393301 DXI393301 EHE393301 ERA393301 FAW393301 FKS393301 FUO393301 GEK393301 GOG393301 GYC393301 HHY393301 HRU393301 IBQ393301 ILM393301 IVI393301 JFE393301 JPA393301 JYW393301 KIS393301 KSO393301 LCK393301 LMG393301 LWC393301 MFY393301 MPU393301 MZQ393301 NJM393301 NTI393301 ODE393301 ONA393301 OWW393301 PGS393301 PQO393301 QAK393301 QKG393301 QUC393301 RDY393301 RNU393301 RXQ393301 SHM393301 SRI393301 TBE393301 TLA393301 TUW393301 UES393301 UOO393301 UYK393301 VIG393301 VSC393301 WBY393301 WLU393301 WVQ393301 H458837:I458837 JE458837 TA458837 ACW458837 AMS458837 AWO458837 BGK458837 BQG458837 CAC458837 CJY458837 CTU458837 DDQ458837 DNM458837 DXI458837 EHE458837 ERA458837 FAW458837 FKS458837 FUO458837 GEK458837 GOG458837 GYC458837 HHY458837 HRU458837 IBQ458837 ILM458837 IVI458837 JFE458837 JPA458837 JYW458837 KIS458837 KSO458837 LCK458837 LMG458837 LWC458837 MFY458837 MPU458837 MZQ458837 NJM458837 NTI458837 ODE458837 ONA458837 OWW458837 PGS458837 PQO458837 QAK458837 QKG458837 QUC458837 RDY458837 RNU458837 RXQ458837 SHM458837 SRI458837 TBE458837 TLA458837 TUW458837 UES458837 UOO458837 UYK458837 VIG458837 VSC458837 WBY458837 WLU458837 WVQ458837 H524373:I524373 JE524373 TA524373 ACW524373 AMS524373 AWO524373 BGK524373 BQG524373 CAC524373 CJY524373 CTU524373 DDQ524373 DNM524373 DXI524373 EHE524373 ERA524373 FAW524373 FKS524373 FUO524373 GEK524373 GOG524373 GYC524373 HHY524373 HRU524373 IBQ524373 ILM524373 IVI524373 JFE524373 JPA524373 JYW524373 KIS524373 KSO524373 LCK524373 LMG524373 LWC524373 MFY524373 MPU524373 MZQ524373 NJM524373 NTI524373 ODE524373 ONA524373 OWW524373 PGS524373 PQO524373 QAK524373 QKG524373 QUC524373 RDY524373 RNU524373 RXQ524373 SHM524373 SRI524373 TBE524373 TLA524373 TUW524373 UES524373 UOO524373 UYK524373 VIG524373 VSC524373 WBY524373 WLU524373 WVQ524373 H589909:I589909 JE589909 TA589909 ACW589909 AMS589909 AWO589909 BGK589909 BQG589909 CAC589909 CJY589909 CTU589909 DDQ589909 DNM589909 DXI589909 EHE589909 ERA589909 FAW589909 FKS589909 FUO589909 GEK589909 GOG589909 GYC589909 HHY589909 HRU589909 IBQ589909 ILM589909 IVI589909 JFE589909 JPA589909 JYW589909 KIS589909 KSO589909 LCK589909 LMG589909 LWC589909 MFY589909 MPU589909 MZQ589909 NJM589909 NTI589909 ODE589909 ONA589909 OWW589909 PGS589909 PQO589909 QAK589909 QKG589909 QUC589909 RDY589909 RNU589909 RXQ589909 SHM589909 SRI589909 TBE589909 TLA589909 TUW589909 UES589909 UOO589909 UYK589909 VIG589909 VSC589909 WBY589909 WLU589909 WVQ589909 H655445:I655445 JE655445 TA655445 ACW655445 AMS655445 AWO655445 BGK655445 BQG655445 CAC655445 CJY655445 CTU655445 DDQ655445 DNM655445 DXI655445 EHE655445 ERA655445 FAW655445 FKS655445 FUO655445 GEK655445 GOG655445 GYC655445 HHY655445 HRU655445 IBQ655445 ILM655445 IVI655445 JFE655445 JPA655445 JYW655445 KIS655445 KSO655445 LCK655445 LMG655445 LWC655445 MFY655445 MPU655445 MZQ655445 NJM655445 NTI655445 ODE655445 ONA655445 OWW655445 PGS655445 PQO655445 QAK655445 QKG655445 QUC655445 RDY655445 RNU655445 RXQ655445 SHM655445 SRI655445 TBE655445 TLA655445 TUW655445 UES655445 UOO655445 UYK655445 VIG655445 VSC655445 WBY655445 WLU655445 WVQ655445 H720981:I720981 JE720981 TA720981 ACW720981 AMS720981 AWO720981 BGK720981 BQG720981 CAC720981 CJY720981 CTU720981 DDQ720981 DNM720981 DXI720981 EHE720981 ERA720981 FAW720981 FKS720981 FUO720981 GEK720981 GOG720981 GYC720981 HHY720981 HRU720981 IBQ720981 ILM720981 IVI720981 JFE720981 JPA720981 JYW720981 KIS720981 KSO720981 LCK720981 LMG720981 LWC720981 MFY720981 MPU720981 MZQ720981 NJM720981 NTI720981 ODE720981 ONA720981 OWW720981 PGS720981 PQO720981 QAK720981 QKG720981 QUC720981 RDY720981 RNU720981 RXQ720981 SHM720981 SRI720981 TBE720981 TLA720981 TUW720981 UES720981 UOO720981 UYK720981 VIG720981 VSC720981 WBY720981 WLU720981 WVQ720981 H786517:I786517 JE786517 TA786517 ACW786517 AMS786517 AWO786517 BGK786517 BQG786517 CAC786517 CJY786517 CTU786517 DDQ786517 DNM786517 DXI786517 EHE786517 ERA786517 FAW786517 FKS786517 FUO786517 GEK786517 GOG786517 GYC786517 HHY786517 HRU786517 IBQ786517 ILM786517 IVI786517 JFE786517 JPA786517 JYW786517 KIS786517 KSO786517 LCK786517 LMG786517 LWC786517 MFY786517 MPU786517 MZQ786517 NJM786517 NTI786517 ODE786517 ONA786517 OWW786517 PGS786517 PQO786517 QAK786517 QKG786517 QUC786517 RDY786517 RNU786517 RXQ786517 SHM786517 SRI786517 TBE786517 TLA786517 TUW786517 UES786517 UOO786517 UYK786517 VIG786517 VSC786517 WBY786517 WLU786517 WVQ786517 H852053:I852053 JE852053 TA852053 ACW852053 AMS852053 AWO852053 BGK852053 BQG852053 CAC852053 CJY852053 CTU852053 DDQ852053 DNM852053 DXI852053 EHE852053 ERA852053 FAW852053 FKS852053 FUO852053 GEK852053 GOG852053 GYC852053 HHY852053 HRU852053 IBQ852053 ILM852053 IVI852053 JFE852053 JPA852053 JYW852053 KIS852053 KSO852053 LCK852053 LMG852053 LWC852053 MFY852053 MPU852053 MZQ852053 NJM852053 NTI852053 ODE852053 ONA852053 OWW852053 PGS852053 PQO852053 QAK852053 QKG852053 QUC852053 RDY852053 RNU852053 RXQ852053 SHM852053 SRI852053 TBE852053 TLA852053 TUW852053 UES852053 UOO852053 UYK852053 VIG852053 VSC852053 WBY852053 WLU852053 WVQ852053 H917589:I917589 JE917589 TA917589 ACW917589 AMS917589 AWO917589 BGK917589 BQG917589 CAC917589 CJY917589 CTU917589 DDQ917589 DNM917589 DXI917589 EHE917589 ERA917589 FAW917589 FKS917589 FUO917589 GEK917589 GOG917589 GYC917589 HHY917589 HRU917589 IBQ917589 ILM917589 IVI917589 JFE917589 JPA917589 JYW917589 KIS917589 KSO917589 LCK917589 LMG917589 LWC917589 MFY917589 MPU917589 MZQ917589 NJM917589 NTI917589 ODE917589 ONA917589 OWW917589 PGS917589 PQO917589 QAK917589 QKG917589 QUC917589 RDY917589 RNU917589 RXQ917589 SHM917589 SRI917589 TBE917589 TLA917589 TUW917589 UES917589 UOO917589 UYK917589 VIG917589 VSC917589 WBY917589 WLU917589 WVQ917589 H983125:I983125 JE983125 TA983125 ACW983125 AMS983125 AWO983125 BGK983125 BQG983125 CAC983125 CJY983125 CTU983125 DDQ983125 DNM983125 DXI983125 EHE983125 ERA983125 FAW983125 FKS983125 FUO983125 GEK983125 GOG983125 GYC983125 HHY983125 HRU983125 IBQ983125 ILM983125 IVI983125 JFE983125 JPA983125 JYW983125 KIS983125 KSO983125 LCK983125 LMG983125 LWC983125 MFY983125 MPU983125 MZQ983125 NJM983125 NTI983125 ODE983125 ONA983125 OWW983125 PGS983125 PQO983125 QAK983125 QKG983125 QUC983125 RDY983125 RNU983125 RXQ983125 SHM983125 SRI983125 TBE983125 TLA983125 TUW983125 UES983125 UOO983125 UYK983125 VIG983125 VSC983125 WBY983125 WLU983125 WVQ983125 H105:I105 JE105 TA105 ACW105 AMS105 AWO105 BGK105 BQG105 CAC105 CJY105 CTU105 DDQ105 DNM105 DXI105 EHE105 ERA105 FAW105 FKS105 FUO105 GEK105 GOG105 GYC105 HHY105 HRU105 IBQ105 ILM105 IVI105 JFE105 JPA105 JYW105 KIS105 KSO105 LCK105 LMG105 LWC105 MFY105 MPU105 MZQ105 NJM105 NTI105 ODE105 ONA105 OWW105 PGS105 PQO105 QAK105 QKG105 QUC105 RDY105 RNU105 RXQ105 SHM105 SRI105 TBE105 TLA105 TUW105 UES105 UOO105 UYK105 VIG105 VSC105 WBY105 WLU105 WVQ105 H65641:I65641 JE65641 TA65641 ACW65641 AMS65641 AWO65641 BGK65641 BQG65641 CAC65641 CJY65641 CTU65641 DDQ65641 DNM65641 DXI65641 EHE65641 ERA65641 FAW65641 FKS65641 FUO65641 GEK65641 GOG65641 GYC65641 HHY65641 HRU65641 IBQ65641 ILM65641 IVI65641 JFE65641 JPA65641 JYW65641 KIS65641 KSO65641 LCK65641 LMG65641 LWC65641 MFY65641 MPU65641 MZQ65641 NJM65641 NTI65641 ODE65641 ONA65641 OWW65641 PGS65641 PQO65641 QAK65641 QKG65641 QUC65641 RDY65641 RNU65641 RXQ65641 SHM65641 SRI65641 TBE65641 TLA65641 TUW65641 UES65641 UOO65641 UYK65641 VIG65641 VSC65641 WBY65641 WLU65641 WVQ65641 H131177:I131177 JE131177 TA131177 ACW131177 AMS131177 AWO131177 BGK131177 BQG131177 CAC131177 CJY131177 CTU131177 DDQ131177 DNM131177 DXI131177 EHE131177 ERA131177 FAW131177 FKS131177 FUO131177 GEK131177 GOG131177 GYC131177 HHY131177 HRU131177 IBQ131177 ILM131177 IVI131177 JFE131177 JPA131177 JYW131177 KIS131177 KSO131177 LCK131177 LMG131177 LWC131177 MFY131177 MPU131177 MZQ131177 NJM131177 NTI131177 ODE131177 ONA131177 OWW131177 PGS131177 PQO131177 QAK131177 QKG131177 QUC131177 RDY131177 RNU131177 RXQ131177 SHM131177 SRI131177 TBE131177 TLA131177 TUW131177 UES131177 UOO131177 UYK131177 VIG131177 VSC131177 WBY131177 WLU131177 WVQ131177 H196713:I196713 JE196713 TA196713 ACW196713 AMS196713 AWO196713 BGK196713 BQG196713 CAC196713 CJY196713 CTU196713 DDQ196713 DNM196713 DXI196713 EHE196713 ERA196713 FAW196713 FKS196713 FUO196713 GEK196713 GOG196713 GYC196713 HHY196713 HRU196713 IBQ196713 ILM196713 IVI196713 JFE196713 JPA196713 JYW196713 KIS196713 KSO196713 LCK196713 LMG196713 LWC196713 MFY196713 MPU196713 MZQ196713 NJM196713 NTI196713 ODE196713 ONA196713 OWW196713 PGS196713 PQO196713 QAK196713 QKG196713 QUC196713 RDY196713 RNU196713 RXQ196713 SHM196713 SRI196713 TBE196713 TLA196713 TUW196713 UES196713 UOO196713 UYK196713 VIG196713 VSC196713 WBY196713 WLU196713 WVQ196713 H262249:I262249 JE262249 TA262249 ACW262249 AMS262249 AWO262249 BGK262249 BQG262249 CAC262249 CJY262249 CTU262249 DDQ262249 DNM262249 DXI262249 EHE262249 ERA262249 FAW262249 FKS262249 FUO262249 GEK262249 GOG262249 GYC262249 HHY262249 HRU262249 IBQ262249 ILM262249 IVI262249 JFE262249 JPA262249 JYW262249 KIS262249 KSO262249 LCK262249 LMG262249 LWC262249 MFY262249 MPU262249 MZQ262249 NJM262249 NTI262249 ODE262249 ONA262249 OWW262249 PGS262249 PQO262249 QAK262249 QKG262249 QUC262249 RDY262249 RNU262249 RXQ262249 SHM262249 SRI262249 TBE262249 TLA262249 TUW262249 UES262249 UOO262249 UYK262249 VIG262249 VSC262249 WBY262249 WLU262249 WVQ262249 H327785:I327785 JE327785 TA327785 ACW327785 AMS327785 AWO327785 BGK327785 BQG327785 CAC327785 CJY327785 CTU327785 DDQ327785 DNM327785 DXI327785 EHE327785 ERA327785 FAW327785 FKS327785 FUO327785 GEK327785 GOG327785 GYC327785 HHY327785 HRU327785 IBQ327785 ILM327785 IVI327785 JFE327785 JPA327785 JYW327785 KIS327785 KSO327785 LCK327785 LMG327785 LWC327785 MFY327785 MPU327785 MZQ327785 NJM327785 NTI327785 ODE327785 ONA327785 OWW327785 PGS327785 PQO327785 QAK327785 QKG327785 QUC327785 RDY327785 RNU327785 RXQ327785 SHM327785 SRI327785 TBE327785 TLA327785 TUW327785 UES327785 UOO327785 UYK327785 VIG327785 VSC327785 WBY327785 WLU327785 WVQ327785 H393321:I393321 JE393321 TA393321 ACW393321 AMS393321 AWO393321 BGK393321 BQG393321 CAC393321 CJY393321 CTU393321 DDQ393321 DNM393321 DXI393321 EHE393321 ERA393321 FAW393321 FKS393321 FUO393321 GEK393321 GOG393321 GYC393321 HHY393321 HRU393321 IBQ393321 ILM393321 IVI393321 JFE393321 JPA393321 JYW393321 KIS393321 KSO393321 LCK393321 LMG393321 LWC393321 MFY393321 MPU393321 MZQ393321 NJM393321 NTI393321 ODE393321 ONA393321 OWW393321 PGS393321 PQO393321 QAK393321 QKG393321 QUC393321 RDY393321 RNU393321 RXQ393321 SHM393321 SRI393321 TBE393321 TLA393321 TUW393321 UES393321 UOO393321 UYK393321 VIG393321 VSC393321 WBY393321 WLU393321 WVQ393321 H458857:I458857 JE458857 TA458857 ACW458857 AMS458857 AWO458857 BGK458857 BQG458857 CAC458857 CJY458857 CTU458857 DDQ458857 DNM458857 DXI458857 EHE458857 ERA458857 FAW458857 FKS458857 FUO458857 GEK458857 GOG458857 GYC458857 HHY458857 HRU458857 IBQ458857 ILM458857 IVI458857 JFE458857 JPA458857 JYW458857 KIS458857 KSO458857 LCK458857 LMG458857 LWC458857 MFY458857 MPU458857 MZQ458857 NJM458857 NTI458857 ODE458857 ONA458857 OWW458857 PGS458857 PQO458857 QAK458857 QKG458857 QUC458857 RDY458857 RNU458857 RXQ458857 SHM458857 SRI458857 TBE458857 TLA458857 TUW458857 UES458857 UOO458857 UYK458857 VIG458857 VSC458857 WBY458857 WLU458857 WVQ458857 H524393:I524393 JE524393 TA524393 ACW524393 AMS524393 AWO524393 BGK524393 BQG524393 CAC524393 CJY524393 CTU524393 DDQ524393 DNM524393 DXI524393 EHE524393 ERA524393 FAW524393 FKS524393 FUO524393 GEK524393 GOG524393 GYC524393 HHY524393 HRU524393 IBQ524393 ILM524393 IVI524393 JFE524393 JPA524393 JYW524393 KIS524393 KSO524393 LCK524393 LMG524393 LWC524393 MFY524393 MPU524393 MZQ524393 NJM524393 NTI524393 ODE524393 ONA524393 OWW524393 PGS524393 PQO524393 QAK524393 QKG524393 QUC524393 RDY524393 RNU524393 RXQ524393 SHM524393 SRI524393 TBE524393 TLA524393 TUW524393 UES524393 UOO524393 UYK524393 VIG524393 VSC524393 WBY524393 WLU524393 WVQ524393 H589929:I589929 JE589929 TA589929 ACW589929 AMS589929 AWO589929 BGK589929 BQG589929 CAC589929 CJY589929 CTU589929 DDQ589929 DNM589929 DXI589929 EHE589929 ERA589929 FAW589929 FKS589929 FUO589929 GEK589929 GOG589929 GYC589929 HHY589929 HRU589929 IBQ589929 ILM589929 IVI589929 JFE589929 JPA589929 JYW589929 KIS589929 KSO589929 LCK589929 LMG589929 LWC589929 MFY589929 MPU589929 MZQ589929 NJM589929 NTI589929 ODE589929 ONA589929 OWW589929 PGS589929 PQO589929 QAK589929 QKG589929 QUC589929 RDY589929 RNU589929 RXQ589929 SHM589929 SRI589929 TBE589929 TLA589929 TUW589929 UES589929 UOO589929 UYK589929 VIG589929 VSC589929 WBY589929 WLU589929 WVQ589929 H655465:I655465 JE655465 TA655465 ACW655465 AMS655465 AWO655465 BGK655465 BQG655465 CAC655465 CJY655465 CTU655465 DDQ655465 DNM655465 DXI655465 EHE655465 ERA655465 FAW655465 FKS655465 FUO655465 GEK655465 GOG655465 GYC655465 HHY655465 HRU655465 IBQ655465 ILM655465 IVI655465 JFE655465 JPA655465 JYW655465 KIS655465 KSO655465 LCK655465 LMG655465 LWC655465 MFY655465 MPU655465 MZQ655465 NJM655465 NTI655465 ODE655465 ONA655465 OWW655465 PGS655465 PQO655465 QAK655465 QKG655465 QUC655465 RDY655465 RNU655465 RXQ655465 SHM655465 SRI655465 TBE655465 TLA655465 TUW655465 UES655465 UOO655465 UYK655465 VIG655465 VSC655465 WBY655465 WLU655465 WVQ655465 H721001:I721001 JE721001 TA721001 ACW721001 AMS721001 AWO721001 BGK721001 BQG721001 CAC721001 CJY721001 CTU721001 DDQ721001 DNM721001 DXI721001 EHE721001 ERA721001 FAW721001 FKS721001 FUO721001 GEK721001 GOG721001 GYC721001 HHY721001 HRU721001 IBQ721001 ILM721001 IVI721001 JFE721001 JPA721001 JYW721001 KIS721001 KSO721001 LCK721001 LMG721001 LWC721001 MFY721001 MPU721001 MZQ721001 NJM721001 NTI721001 ODE721001 ONA721001 OWW721001 PGS721001 PQO721001 QAK721001 QKG721001 QUC721001 RDY721001 RNU721001 RXQ721001 SHM721001 SRI721001 TBE721001 TLA721001 TUW721001 UES721001 UOO721001 UYK721001 VIG721001 VSC721001 WBY721001 WLU721001 WVQ721001 H786537:I786537 JE786537 TA786537 ACW786537 AMS786537 AWO786537 BGK786537 BQG786537 CAC786537 CJY786537 CTU786537 DDQ786537 DNM786537 DXI786537 EHE786537 ERA786537 FAW786537 FKS786537 FUO786537 GEK786537 GOG786537 GYC786537 HHY786537 HRU786537 IBQ786537 ILM786537 IVI786537 JFE786537 JPA786537 JYW786537 KIS786537 KSO786537 LCK786537 LMG786537 LWC786537 MFY786537 MPU786537 MZQ786537 NJM786537 NTI786537 ODE786537 ONA786537 OWW786537 PGS786537 PQO786537 QAK786537 QKG786537 QUC786537 RDY786537 RNU786537 RXQ786537 SHM786537 SRI786537 TBE786537 TLA786537 TUW786537 UES786537 UOO786537 UYK786537 VIG786537 VSC786537 WBY786537 WLU786537 WVQ786537 H852073:I852073 JE852073 TA852073 ACW852073 AMS852073 AWO852073 BGK852073 BQG852073 CAC852073 CJY852073 CTU852073 DDQ852073 DNM852073 DXI852073 EHE852073 ERA852073 FAW852073 FKS852073 FUO852073 GEK852073 GOG852073 GYC852073 HHY852073 HRU852073 IBQ852073 ILM852073 IVI852073 JFE852073 JPA852073 JYW852073 KIS852073 KSO852073 LCK852073 LMG852073 LWC852073 MFY852073 MPU852073 MZQ852073 NJM852073 NTI852073 ODE852073 ONA852073 OWW852073 PGS852073 PQO852073 QAK852073 QKG852073 QUC852073 RDY852073 RNU852073 RXQ852073 SHM852073 SRI852073 TBE852073 TLA852073 TUW852073 UES852073 UOO852073 UYK852073 VIG852073 VSC852073 WBY852073 WLU852073 WVQ852073 H917609:I917609 JE917609 TA917609 ACW917609 AMS917609 AWO917609 BGK917609 BQG917609 CAC917609 CJY917609 CTU917609 DDQ917609 DNM917609 DXI917609 EHE917609 ERA917609 FAW917609 FKS917609 FUO917609 GEK917609 GOG917609 GYC917609 HHY917609 HRU917609 IBQ917609 ILM917609 IVI917609 JFE917609 JPA917609 JYW917609 KIS917609 KSO917609 LCK917609 LMG917609 LWC917609 MFY917609 MPU917609 MZQ917609 NJM917609 NTI917609 ODE917609 ONA917609 OWW917609 PGS917609 PQO917609 QAK917609 QKG917609 QUC917609 RDY917609 RNU917609 RXQ917609 SHM917609 SRI917609 TBE917609 TLA917609 TUW917609 UES917609 UOO917609 UYK917609 VIG917609 VSC917609 WBY917609 WLU917609 WVQ917609 H983145:I983145 JE983145 TA983145 ACW983145 AMS983145 AWO983145 BGK983145 BQG983145 CAC983145 CJY983145 CTU983145 DDQ983145 DNM983145 DXI983145 EHE983145 ERA983145 FAW983145 FKS983145 FUO983145 GEK983145 GOG983145 GYC983145 HHY983145 HRU983145 IBQ983145 ILM983145 IVI983145 JFE983145 JPA983145 JYW983145 KIS983145 KSO983145 LCK983145 LMG983145 LWC983145 MFY983145 MPU983145 MZQ983145 NJM983145 NTI983145 ODE983145 ONA983145 OWW983145 PGS983145 PQO983145 QAK983145 QKG983145 QUC983145 RDY983145 RNU983145 RXQ983145 SHM983145 SRI983145 TBE983145 TLA983145 TUW983145 UES983145 UOO983145 UYK983145 VIG983145 VSC983145 WBY983145 WLU983145 WVQ983145 TB77:TB81 JF95:JF103 TB95:TB103 ACX95:ACX103 AMT95:AMT103 AWP95:AWP103 BGL95:BGL103 BQH95:BQH103 CAD95:CAD103 CJZ95:CJZ103 CTV95:CTV103 DDR95:DDR103 DNN95:DNN103 DXJ95:DXJ103 EHF95:EHF103 ERB95:ERB103 FAX95:FAX103 FKT95:FKT103 FUP95:FUP103 GEL95:GEL103 GOH95:GOH103 GYD95:GYD103 HHZ95:HHZ103 HRV95:HRV103 IBR95:IBR103 ILN95:ILN103 IVJ95:IVJ103 JFF95:JFF103 JPB95:JPB103 JYX95:JYX103 KIT95:KIT103 KSP95:KSP103 LCL95:LCL103 LMH95:LMH103 LWD95:LWD103 MFZ95:MFZ103 MPV95:MPV103 MZR95:MZR103 NJN95:NJN103 NTJ95:NTJ103 ODF95:ODF103 ONB95:ONB103 OWX95:OWX103 PGT95:PGT103 PQP95:PQP103 QAL95:QAL103 QKH95:QKH103 QUD95:QUD103 RDZ95:RDZ103 RNV95:RNV103 RXR95:RXR103 SHN95:SHN103 SRJ95:SRJ103 TBF95:TBF103 TLB95:TLB103 TUX95:TUX103 UET95:UET103 UOP95:UOP103 UYL95:UYL103 VIH95:VIH103 VSD95:VSD103 WBZ95:WBZ103 WLV95:WLV103 WVR95:WVR103 J65631:J65639 JF65631:JF65639 TB65631:TB65639 ACX65631:ACX65639 AMT65631:AMT65639 AWP65631:AWP65639 BGL65631:BGL65639 BQH65631:BQH65639 CAD65631:CAD65639 CJZ65631:CJZ65639 CTV65631:CTV65639 DDR65631:DDR65639 DNN65631:DNN65639 DXJ65631:DXJ65639 EHF65631:EHF65639 ERB65631:ERB65639 FAX65631:FAX65639 FKT65631:FKT65639 FUP65631:FUP65639 GEL65631:GEL65639 GOH65631:GOH65639 GYD65631:GYD65639 HHZ65631:HHZ65639 HRV65631:HRV65639 IBR65631:IBR65639 ILN65631:ILN65639 IVJ65631:IVJ65639 JFF65631:JFF65639 JPB65631:JPB65639 JYX65631:JYX65639 KIT65631:KIT65639 KSP65631:KSP65639 LCL65631:LCL65639 LMH65631:LMH65639 LWD65631:LWD65639 MFZ65631:MFZ65639 MPV65631:MPV65639 MZR65631:MZR65639 NJN65631:NJN65639 NTJ65631:NTJ65639 ODF65631:ODF65639 ONB65631:ONB65639 OWX65631:OWX65639 PGT65631:PGT65639 PQP65631:PQP65639 QAL65631:QAL65639 QKH65631:QKH65639 QUD65631:QUD65639 RDZ65631:RDZ65639 RNV65631:RNV65639 RXR65631:RXR65639 SHN65631:SHN65639 SRJ65631:SRJ65639 TBF65631:TBF65639 TLB65631:TLB65639 TUX65631:TUX65639 UET65631:UET65639 UOP65631:UOP65639 UYL65631:UYL65639 VIH65631:VIH65639 VSD65631:VSD65639 WBZ65631:WBZ65639 WLV65631:WLV65639 WVR65631:WVR65639 J131167:J131175 JF131167:JF131175 TB131167:TB131175 ACX131167:ACX131175 AMT131167:AMT131175 AWP131167:AWP131175 BGL131167:BGL131175 BQH131167:BQH131175 CAD131167:CAD131175 CJZ131167:CJZ131175 CTV131167:CTV131175 DDR131167:DDR131175 DNN131167:DNN131175 DXJ131167:DXJ131175 EHF131167:EHF131175 ERB131167:ERB131175 FAX131167:FAX131175 FKT131167:FKT131175 FUP131167:FUP131175 GEL131167:GEL131175 GOH131167:GOH131175 GYD131167:GYD131175 HHZ131167:HHZ131175 HRV131167:HRV131175 IBR131167:IBR131175 ILN131167:ILN131175 IVJ131167:IVJ131175 JFF131167:JFF131175 JPB131167:JPB131175 JYX131167:JYX131175 KIT131167:KIT131175 KSP131167:KSP131175 LCL131167:LCL131175 LMH131167:LMH131175 LWD131167:LWD131175 MFZ131167:MFZ131175 MPV131167:MPV131175 MZR131167:MZR131175 NJN131167:NJN131175 NTJ131167:NTJ131175 ODF131167:ODF131175 ONB131167:ONB131175 OWX131167:OWX131175 PGT131167:PGT131175 PQP131167:PQP131175 QAL131167:QAL131175 QKH131167:QKH131175 QUD131167:QUD131175 RDZ131167:RDZ131175 RNV131167:RNV131175 RXR131167:RXR131175 SHN131167:SHN131175 SRJ131167:SRJ131175 TBF131167:TBF131175 TLB131167:TLB131175 TUX131167:TUX131175 UET131167:UET131175 UOP131167:UOP131175 UYL131167:UYL131175 VIH131167:VIH131175 VSD131167:VSD131175 WBZ131167:WBZ131175 WLV131167:WLV131175 WVR131167:WVR131175 J196703:J196711 JF196703:JF196711 TB196703:TB196711 ACX196703:ACX196711 AMT196703:AMT196711 AWP196703:AWP196711 BGL196703:BGL196711 BQH196703:BQH196711 CAD196703:CAD196711 CJZ196703:CJZ196711 CTV196703:CTV196711 DDR196703:DDR196711 DNN196703:DNN196711 DXJ196703:DXJ196711 EHF196703:EHF196711 ERB196703:ERB196711 FAX196703:FAX196711 FKT196703:FKT196711 FUP196703:FUP196711 GEL196703:GEL196711 GOH196703:GOH196711 GYD196703:GYD196711 HHZ196703:HHZ196711 HRV196703:HRV196711 IBR196703:IBR196711 ILN196703:ILN196711 IVJ196703:IVJ196711 JFF196703:JFF196711 JPB196703:JPB196711 JYX196703:JYX196711 KIT196703:KIT196711 KSP196703:KSP196711 LCL196703:LCL196711 LMH196703:LMH196711 LWD196703:LWD196711 MFZ196703:MFZ196711 MPV196703:MPV196711 MZR196703:MZR196711 NJN196703:NJN196711 NTJ196703:NTJ196711 ODF196703:ODF196711 ONB196703:ONB196711 OWX196703:OWX196711 PGT196703:PGT196711 PQP196703:PQP196711 QAL196703:QAL196711 QKH196703:QKH196711 QUD196703:QUD196711 RDZ196703:RDZ196711 RNV196703:RNV196711 RXR196703:RXR196711 SHN196703:SHN196711 SRJ196703:SRJ196711 TBF196703:TBF196711 TLB196703:TLB196711 TUX196703:TUX196711 UET196703:UET196711 UOP196703:UOP196711 UYL196703:UYL196711 VIH196703:VIH196711 VSD196703:VSD196711 WBZ196703:WBZ196711 WLV196703:WLV196711 WVR196703:WVR196711 J262239:J262247 JF262239:JF262247 TB262239:TB262247 ACX262239:ACX262247 AMT262239:AMT262247 AWP262239:AWP262247 BGL262239:BGL262247 BQH262239:BQH262247 CAD262239:CAD262247 CJZ262239:CJZ262247 CTV262239:CTV262247 DDR262239:DDR262247 DNN262239:DNN262247 DXJ262239:DXJ262247 EHF262239:EHF262247 ERB262239:ERB262247 FAX262239:FAX262247 FKT262239:FKT262247 FUP262239:FUP262247 GEL262239:GEL262247 GOH262239:GOH262247 GYD262239:GYD262247 HHZ262239:HHZ262247 HRV262239:HRV262247 IBR262239:IBR262247 ILN262239:ILN262247 IVJ262239:IVJ262247 JFF262239:JFF262247 JPB262239:JPB262247 JYX262239:JYX262247 KIT262239:KIT262247 KSP262239:KSP262247 LCL262239:LCL262247 LMH262239:LMH262247 LWD262239:LWD262247 MFZ262239:MFZ262247 MPV262239:MPV262247 MZR262239:MZR262247 NJN262239:NJN262247 NTJ262239:NTJ262247 ODF262239:ODF262247 ONB262239:ONB262247 OWX262239:OWX262247 PGT262239:PGT262247 PQP262239:PQP262247 QAL262239:QAL262247 QKH262239:QKH262247 QUD262239:QUD262247 RDZ262239:RDZ262247 RNV262239:RNV262247 RXR262239:RXR262247 SHN262239:SHN262247 SRJ262239:SRJ262247 TBF262239:TBF262247 TLB262239:TLB262247 TUX262239:TUX262247 UET262239:UET262247 UOP262239:UOP262247 UYL262239:UYL262247 VIH262239:VIH262247 VSD262239:VSD262247 WBZ262239:WBZ262247 WLV262239:WLV262247 WVR262239:WVR262247 J327775:J327783 JF327775:JF327783 TB327775:TB327783 ACX327775:ACX327783 AMT327775:AMT327783 AWP327775:AWP327783 BGL327775:BGL327783 BQH327775:BQH327783 CAD327775:CAD327783 CJZ327775:CJZ327783 CTV327775:CTV327783 DDR327775:DDR327783 DNN327775:DNN327783 DXJ327775:DXJ327783 EHF327775:EHF327783 ERB327775:ERB327783 FAX327775:FAX327783 FKT327775:FKT327783 FUP327775:FUP327783 GEL327775:GEL327783 GOH327775:GOH327783 GYD327775:GYD327783 HHZ327775:HHZ327783 HRV327775:HRV327783 IBR327775:IBR327783 ILN327775:ILN327783 IVJ327775:IVJ327783 JFF327775:JFF327783 JPB327775:JPB327783 JYX327775:JYX327783 KIT327775:KIT327783 KSP327775:KSP327783 LCL327775:LCL327783 LMH327775:LMH327783 LWD327775:LWD327783 MFZ327775:MFZ327783 MPV327775:MPV327783 MZR327775:MZR327783 NJN327775:NJN327783 NTJ327775:NTJ327783 ODF327775:ODF327783 ONB327775:ONB327783 OWX327775:OWX327783 PGT327775:PGT327783 PQP327775:PQP327783 QAL327775:QAL327783 QKH327775:QKH327783 QUD327775:QUD327783 RDZ327775:RDZ327783 RNV327775:RNV327783 RXR327775:RXR327783 SHN327775:SHN327783 SRJ327775:SRJ327783 TBF327775:TBF327783 TLB327775:TLB327783 TUX327775:TUX327783 UET327775:UET327783 UOP327775:UOP327783 UYL327775:UYL327783 VIH327775:VIH327783 VSD327775:VSD327783 WBZ327775:WBZ327783 WLV327775:WLV327783 WVR327775:WVR327783 J393311:J393319 JF393311:JF393319 TB393311:TB393319 ACX393311:ACX393319 AMT393311:AMT393319 AWP393311:AWP393319 BGL393311:BGL393319 BQH393311:BQH393319 CAD393311:CAD393319 CJZ393311:CJZ393319 CTV393311:CTV393319 DDR393311:DDR393319 DNN393311:DNN393319 DXJ393311:DXJ393319 EHF393311:EHF393319 ERB393311:ERB393319 FAX393311:FAX393319 FKT393311:FKT393319 FUP393311:FUP393319 GEL393311:GEL393319 GOH393311:GOH393319 GYD393311:GYD393319 HHZ393311:HHZ393319 HRV393311:HRV393319 IBR393311:IBR393319 ILN393311:ILN393319 IVJ393311:IVJ393319 JFF393311:JFF393319 JPB393311:JPB393319 JYX393311:JYX393319 KIT393311:KIT393319 KSP393311:KSP393319 LCL393311:LCL393319 LMH393311:LMH393319 LWD393311:LWD393319 MFZ393311:MFZ393319 MPV393311:MPV393319 MZR393311:MZR393319 NJN393311:NJN393319 NTJ393311:NTJ393319 ODF393311:ODF393319 ONB393311:ONB393319 OWX393311:OWX393319 PGT393311:PGT393319 PQP393311:PQP393319 QAL393311:QAL393319 QKH393311:QKH393319 QUD393311:QUD393319 RDZ393311:RDZ393319 RNV393311:RNV393319 RXR393311:RXR393319 SHN393311:SHN393319 SRJ393311:SRJ393319 TBF393311:TBF393319 TLB393311:TLB393319 TUX393311:TUX393319 UET393311:UET393319 UOP393311:UOP393319 UYL393311:UYL393319 VIH393311:VIH393319 VSD393311:VSD393319 WBZ393311:WBZ393319 WLV393311:WLV393319 WVR393311:WVR393319 J458847:J458855 JF458847:JF458855 TB458847:TB458855 ACX458847:ACX458855 AMT458847:AMT458855 AWP458847:AWP458855 BGL458847:BGL458855 BQH458847:BQH458855 CAD458847:CAD458855 CJZ458847:CJZ458855 CTV458847:CTV458855 DDR458847:DDR458855 DNN458847:DNN458855 DXJ458847:DXJ458855 EHF458847:EHF458855 ERB458847:ERB458855 FAX458847:FAX458855 FKT458847:FKT458855 FUP458847:FUP458855 GEL458847:GEL458855 GOH458847:GOH458855 GYD458847:GYD458855 HHZ458847:HHZ458855 HRV458847:HRV458855 IBR458847:IBR458855 ILN458847:ILN458855 IVJ458847:IVJ458855 JFF458847:JFF458855 JPB458847:JPB458855 JYX458847:JYX458855 KIT458847:KIT458855 KSP458847:KSP458855 LCL458847:LCL458855 LMH458847:LMH458855 LWD458847:LWD458855 MFZ458847:MFZ458855 MPV458847:MPV458855 MZR458847:MZR458855 NJN458847:NJN458855 NTJ458847:NTJ458855 ODF458847:ODF458855 ONB458847:ONB458855 OWX458847:OWX458855 PGT458847:PGT458855 PQP458847:PQP458855 QAL458847:QAL458855 QKH458847:QKH458855 QUD458847:QUD458855 RDZ458847:RDZ458855 RNV458847:RNV458855 RXR458847:RXR458855 SHN458847:SHN458855 SRJ458847:SRJ458855 TBF458847:TBF458855 TLB458847:TLB458855 TUX458847:TUX458855 UET458847:UET458855 UOP458847:UOP458855 UYL458847:UYL458855 VIH458847:VIH458855 VSD458847:VSD458855 WBZ458847:WBZ458855 WLV458847:WLV458855 WVR458847:WVR458855 J524383:J524391 JF524383:JF524391 TB524383:TB524391 ACX524383:ACX524391 AMT524383:AMT524391 AWP524383:AWP524391 BGL524383:BGL524391 BQH524383:BQH524391 CAD524383:CAD524391 CJZ524383:CJZ524391 CTV524383:CTV524391 DDR524383:DDR524391 DNN524383:DNN524391 DXJ524383:DXJ524391 EHF524383:EHF524391 ERB524383:ERB524391 FAX524383:FAX524391 FKT524383:FKT524391 FUP524383:FUP524391 GEL524383:GEL524391 GOH524383:GOH524391 GYD524383:GYD524391 HHZ524383:HHZ524391 HRV524383:HRV524391 IBR524383:IBR524391 ILN524383:ILN524391 IVJ524383:IVJ524391 JFF524383:JFF524391 JPB524383:JPB524391 JYX524383:JYX524391 KIT524383:KIT524391 KSP524383:KSP524391 LCL524383:LCL524391 LMH524383:LMH524391 LWD524383:LWD524391 MFZ524383:MFZ524391 MPV524383:MPV524391 MZR524383:MZR524391 NJN524383:NJN524391 NTJ524383:NTJ524391 ODF524383:ODF524391 ONB524383:ONB524391 OWX524383:OWX524391 PGT524383:PGT524391 PQP524383:PQP524391 QAL524383:QAL524391 QKH524383:QKH524391 QUD524383:QUD524391 RDZ524383:RDZ524391 RNV524383:RNV524391 RXR524383:RXR524391 SHN524383:SHN524391 SRJ524383:SRJ524391 TBF524383:TBF524391 TLB524383:TLB524391 TUX524383:TUX524391 UET524383:UET524391 UOP524383:UOP524391 UYL524383:UYL524391 VIH524383:VIH524391 VSD524383:VSD524391 WBZ524383:WBZ524391 WLV524383:WLV524391 WVR524383:WVR524391 J589919:J589927 JF589919:JF589927 TB589919:TB589927 ACX589919:ACX589927 AMT589919:AMT589927 AWP589919:AWP589927 BGL589919:BGL589927 BQH589919:BQH589927 CAD589919:CAD589927 CJZ589919:CJZ589927 CTV589919:CTV589927 DDR589919:DDR589927 DNN589919:DNN589927 DXJ589919:DXJ589927 EHF589919:EHF589927 ERB589919:ERB589927 FAX589919:FAX589927 FKT589919:FKT589927 FUP589919:FUP589927 GEL589919:GEL589927 GOH589919:GOH589927 GYD589919:GYD589927 HHZ589919:HHZ589927 HRV589919:HRV589927 IBR589919:IBR589927 ILN589919:ILN589927 IVJ589919:IVJ589927 JFF589919:JFF589927 JPB589919:JPB589927 JYX589919:JYX589927 KIT589919:KIT589927 KSP589919:KSP589927 LCL589919:LCL589927 LMH589919:LMH589927 LWD589919:LWD589927 MFZ589919:MFZ589927 MPV589919:MPV589927 MZR589919:MZR589927 NJN589919:NJN589927 NTJ589919:NTJ589927 ODF589919:ODF589927 ONB589919:ONB589927 OWX589919:OWX589927 PGT589919:PGT589927 PQP589919:PQP589927 QAL589919:QAL589927 QKH589919:QKH589927 QUD589919:QUD589927 RDZ589919:RDZ589927 RNV589919:RNV589927 RXR589919:RXR589927 SHN589919:SHN589927 SRJ589919:SRJ589927 TBF589919:TBF589927 TLB589919:TLB589927 TUX589919:TUX589927 UET589919:UET589927 UOP589919:UOP589927 UYL589919:UYL589927 VIH589919:VIH589927 VSD589919:VSD589927 WBZ589919:WBZ589927 WLV589919:WLV589927 WVR589919:WVR589927 J655455:J655463 JF655455:JF655463 TB655455:TB655463 ACX655455:ACX655463 AMT655455:AMT655463 AWP655455:AWP655463 BGL655455:BGL655463 BQH655455:BQH655463 CAD655455:CAD655463 CJZ655455:CJZ655463 CTV655455:CTV655463 DDR655455:DDR655463 DNN655455:DNN655463 DXJ655455:DXJ655463 EHF655455:EHF655463 ERB655455:ERB655463 FAX655455:FAX655463 FKT655455:FKT655463 FUP655455:FUP655463 GEL655455:GEL655463 GOH655455:GOH655463 GYD655455:GYD655463 HHZ655455:HHZ655463 HRV655455:HRV655463 IBR655455:IBR655463 ILN655455:ILN655463 IVJ655455:IVJ655463 JFF655455:JFF655463 JPB655455:JPB655463 JYX655455:JYX655463 KIT655455:KIT655463 KSP655455:KSP655463 LCL655455:LCL655463 LMH655455:LMH655463 LWD655455:LWD655463 MFZ655455:MFZ655463 MPV655455:MPV655463 MZR655455:MZR655463 NJN655455:NJN655463 NTJ655455:NTJ655463 ODF655455:ODF655463 ONB655455:ONB655463 OWX655455:OWX655463 PGT655455:PGT655463 PQP655455:PQP655463 QAL655455:QAL655463 QKH655455:QKH655463 QUD655455:QUD655463 RDZ655455:RDZ655463 RNV655455:RNV655463 RXR655455:RXR655463 SHN655455:SHN655463 SRJ655455:SRJ655463 TBF655455:TBF655463 TLB655455:TLB655463 TUX655455:TUX655463 UET655455:UET655463 UOP655455:UOP655463 UYL655455:UYL655463 VIH655455:VIH655463 VSD655455:VSD655463 WBZ655455:WBZ655463 WLV655455:WLV655463 WVR655455:WVR655463 J720991:J720999 JF720991:JF720999 TB720991:TB720999 ACX720991:ACX720999 AMT720991:AMT720999 AWP720991:AWP720999 BGL720991:BGL720999 BQH720991:BQH720999 CAD720991:CAD720999 CJZ720991:CJZ720999 CTV720991:CTV720999 DDR720991:DDR720999 DNN720991:DNN720999 DXJ720991:DXJ720999 EHF720991:EHF720999 ERB720991:ERB720999 FAX720991:FAX720999 FKT720991:FKT720999 FUP720991:FUP720999 GEL720991:GEL720999 GOH720991:GOH720999 GYD720991:GYD720999 HHZ720991:HHZ720999 HRV720991:HRV720999 IBR720991:IBR720999 ILN720991:ILN720999 IVJ720991:IVJ720999 JFF720991:JFF720999 JPB720991:JPB720999 JYX720991:JYX720999 KIT720991:KIT720999 KSP720991:KSP720999 LCL720991:LCL720999 LMH720991:LMH720999 LWD720991:LWD720999 MFZ720991:MFZ720999 MPV720991:MPV720999 MZR720991:MZR720999 NJN720991:NJN720999 NTJ720991:NTJ720999 ODF720991:ODF720999 ONB720991:ONB720999 OWX720991:OWX720999 PGT720991:PGT720999 PQP720991:PQP720999 QAL720991:QAL720999 QKH720991:QKH720999 QUD720991:QUD720999 RDZ720991:RDZ720999 RNV720991:RNV720999 RXR720991:RXR720999 SHN720991:SHN720999 SRJ720991:SRJ720999 TBF720991:TBF720999 TLB720991:TLB720999 TUX720991:TUX720999 UET720991:UET720999 UOP720991:UOP720999 UYL720991:UYL720999 VIH720991:VIH720999 VSD720991:VSD720999 WBZ720991:WBZ720999 WLV720991:WLV720999 WVR720991:WVR720999 J786527:J786535 JF786527:JF786535 TB786527:TB786535 ACX786527:ACX786535 AMT786527:AMT786535 AWP786527:AWP786535 BGL786527:BGL786535 BQH786527:BQH786535 CAD786527:CAD786535 CJZ786527:CJZ786535 CTV786527:CTV786535 DDR786527:DDR786535 DNN786527:DNN786535 DXJ786527:DXJ786535 EHF786527:EHF786535 ERB786527:ERB786535 FAX786527:FAX786535 FKT786527:FKT786535 FUP786527:FUP786535 GEL786527:GEL786535 GOH786527:GOH786535 GYD786527:GYD786535 HHZ786527:HHZ786535 HRV786527:HRV786535 IBR786527:IBR786535 ILN786527:ILN786535 IVJ786527:IVJ786535 JFF786527:JFF786535 JPB786527:JPB786535 JYX786527:JYX786535 KIT786527:KIT786535 KSP786527:KSP786535 LCL786527:LCL786535 LMH786527:LMH786535 LWD786527:LWD786535 MFZ786527:MFZ786535 MPV786527:MPV786535 MZR786527:MZR786535 NJN786527:NJN786535 NTJ786527:NTJ786535 ODF786527:ODF786535 ONB786527:ONB786535 OWX786527:OWX786535 PGT786527:PGT786535 PQP786527:PQP786535 QAL786527:QAL786535 QKH786527:QKH786535 QUD786527:QUD786535 RDZ786527:RDZ786535 RNV786527:RNV786535 RXR786527:RXR786535 SHN786527:SHN786535 SRJ786527:SRJ786535 TBF786527:TBF786535 TLB786527:TLB786535 TUX786527:TUX786535 UET786527:UET786535 UOP786527:UOP786535 UYL786527:UYL786535 VIH786527:VIH786535 VSD786527:VSD786535 WBZ786527:WBZ786535 WLV786527:WLV786535 WVR786527:WVR786535 J852063:J852071 JF852063:JF852071 TB852063:TB852071 ACX852063:ACX852071 AMT852063:AMT852071 AWP852063:AWP852071 BGL852063:BGL852071 BQH852063:BQH852071 CAD852063:CAD852071 CJZ852063:CJZ852071 CTV852063:CTV852071 DDR852063:DDR852071 DNN852063:DNN852071 DXJ852063:DXJ852071 EHF852063:EHF852071 ERB852063:ERB852071 FAX852063:FAX852071 FKT852063:FKT852071 FUP852063:FUP852071 GEL852063:GEL852071 GOH852063:GOH852071 GYD852063:GYD852071 HHZ852063:HHZ852071 HRV852063:HRV852071 IBR852063:IBR852071 ILN852063:ILN852071 IVJ852063:IVJ852071 JFF852063:JFF852071 JPB852063:JPB852071 JYX852063:JYX852071 KIT852063:KIT852071 KSP852063:KSP852071 LCL852063:LCL852071 LMH852063:LMH852071 LWD852063:LWD852071 MFZ852063:MFZ852071 MPV852063:MPV852071 MZR852063:MZR852071 NJN852063:NJN852071 NTJ852063:NTJ852071 ODF852063:ODF852071 ONB852063:ONB852071 OWX852063:OWX852071 PGT852063:PGT852071 PQP852063:PQP852071 QAL852063:QAL852071 QKH852063:QKH852071 QUD852063:QUD852071 RDZ852063:RDZ852071 RNV852063:RNV852071 RXR852063:RXR852071 SHN852063:SHN852071 SRJ852063:SRJ852071 TBF852063:TBF852071 TLB852063:TLB852071 TUX852063:TUX852071 UET852063:UET852071 UOP852063:UOP852071 UYL852063:UYL852071 VIH852063:VIH852071 VSD852063:VSD852071 WBZ852063:WBZ852071 WLV852063:WLV852071 WVR852063:WVR852071 J917599:J917607 JF917599:JF917607 TB917599:TB917607 ACX917599:ACX917607 AMT917599:AMT917607 AWP917599:AWP917607 BGL917599:BGL917607 BQH917599:BQH917607 CAD917599:CAD917607 CJZ917599:CJZ917607 CTV917599:CTV917607 DDR917599:DDR917607 DNN917599:DNN917607 DXJ917599:DXJ917607 EHF917599:EHF917607 ERB917599:ERB917607 FAX917599:FAX917607 FKT917599:FKT917607 FUP917599:FUP917607 GEL917599:GEL917607 GOH917599:GOH917607 GYD917599:GYD917607 HHZ917599:HHZ917607 HRV917599:HRV917607 IBR917599:IBR917607 ILN917599:ILN917607 IVJ917599:IVJ917607 JFF917599:JFF917607 JPB917599:JPB917607 JYX917599:JYX917607 KIT917599:KIT917607 KSP917599:KSP917607 LCL917599:LCL917607 LMH917599:LMH917607 LWD917599:LWD917607 MFZ917599:MFZ917607 MPV917599:MPV917607 MZR917599:MZR917607 NJN917599:NJN917607 NTJ917599:NTJ917607 ODF917599:ODF917607 ONB917599:ONB917607 OWX917599:OWX917607 PGT917599:PGT917607 PQP917599:PQP917607 QAL917599:QAL917607 QKH917599:QKH917607 QUD917599:QUD917607 RDZ917599:RDZ917607 RNV917599:RNV917607 RXR917599:RXR917607 SHN917599:SHN917607 SRJ917599:SRJ917607 TBF917599:TBF917607 TLB917599:TLB917607 TUX917599:TUX917607 UET917599:UET917607 UOP917599:UOP917607 UYL917599:UYL917607 VIH917599:VIH917607 VSD917599:VSD917607 WBZ917599:WBZ917607 WLV917599:WLV917607 WVR917599:WVR917607 J983135:J983143 JF983135:JF983143 TB983135:TB983143 ACX983135:ACX983143 AMT983135:AMT983143 AWP983135:AWP983143 BGL983135:BGL983143 BQH983135:BQH983143 CAD983135:CAD983143 CJZ983135:CJZ983143 CTV983135:CTV983143 DDR983135:DDR983143 DNN983135:DNN983143 DXJ983135:DXJ983143 EHF983135:EHF983143 ERB983135:ERB983143 FAX983135:FAX983143 FKT983135:FKT983143 FUP983135:FUP983143 GEL983135:GEL983143 GOH983135:GOH983143 GYD983135:GYD983143 HHZ983135:HHZ983143 HRV983135:HRV983143 IBR983135:IBR983143 ILN983135:ILN983143 IVJ983135:IVJ983143 JFF983135:JFF983143 JPB983135:JPB983143 JYX983135:JYX983143 KIT983135:KIT983143 KSP983135:KSP983143 LCL983135:LCL983143 LMH983135:LMH983143 LWD983135:LWD983143 MFZ983135:MFZ983143 MPV983135:MPV983143 MZR983135:MZR983143 NJN983135:NJN983143 NTJ983135:NTJ983143 ODF983135:ODF983143 ONB983135:ONB983143 OWX983135:OWX983143 PGT983135:PGT983143 PQP983135:PQP983143 QAL983135:QAL983143 QKH983135:QKH983143 QUD983135:QUD983143 RDZ983135:RDZ983143 RNV983135:RNV983143 RXR983135:RXR983143 SHN983135:SHN983143 SRJ983135:SRJ983143 TBF983135:TBF983143 TLB983135:TLB983143 TUX983135:TUX983143 UET983135:UET983143 UOP983135:UOP983143 UYL983135:UYL983143 VIH983135:VIH983143 VSD983135:VSD983143 WBZ983135:WBZ983143 WLV983135:WLV983143 WVR983135:WVR983143">
      <formula1>$O$76:$P$76</formula1>
    </dataValidation>
    <dataValidation type="list" allowBlank="1" showInputMessage="1" showErrorMessage="1" sqref="JF75 TB75 ACX75 AMT75 AWP75 BGL75 BQH75 CAD75 CJZ75 CTV75 DDR75 DNN75 DXJ75 EHF75 ERB75 FAX75 FKT75 FUP75 GEL75 GOH75 GYD75 HHZ75 HRV75 IBR75 ILN75 IVJ75 JFF75 JPB75 JYX75 KIT75 KSP75 LCL75 LMH75 LWD75 MFZ75 MPV75 MZR75 NJN75 NTJ75 ODF75 ONB75 OWX75 PGT75 PQP75 QAL75 QKH75 QUD75 RDZ75 RNV75 RXR75 SHN75 SRJ75 TBF75 TLB75 TUX75 UET75 UOP75 UYL75 VIH75 VSD75 WBZ75 WLV75 WVR75 J65614 JF65614 TB65614 ACX65614 AMT65614 AWP65614 BGL65614 BQH65614 CAD65614 CJZ65614 CTV65614 DDR65614 DNN65614 DXJ65614 EHF65614 ERB65614 FAX65614 FKT65614 FUP65614 GEL65614 GOH65614 GYD65614 HHZ65614 HRV65614 IBR65614 ILN65614 IVJ65614 JFF65614 JPB65614 JYX65614 KIT65614 KSP65614 LCL65614 LMH65614 LWD65614 MFZ65614 MPV65614 MZR65614 NJN65614 NTJ65614 ODF65614 ONB65614 OWX65614 PGT65614 PQP65614 QAL65614 QKH65614 QUD65614 RDZ65614 RNV65614 RXR65614 SHN65614 SRJ65614 TBF65614 TLB65614 TUX65614 UET65614 UOP65614 UYL65614 VIH65614 VSD65614 WBZ65614 WLV65614 WVR65614 J131150 JF131150 TB131150 ACX131150 AMT131150 AWP131150 BGL131150 BQH131150 CAD131150 CJZ131150 CTV131150 DDR131150 DNN131150 DXJ131150 EHF131150 ERB131150 FAX131150 FKT131150 FUP131150 GEL131150 GOH131150 GYD131150 HHZ131150 HRV131150 IBR131150 ILN131150 IVJ131150 JFF131150 JPB131150 JYX131150 KIT131150 KSP131150 LCL131150 LMH131150 LWD131150 MFZ131150 MPV131150 MZR131150 NJN131150 NTJ131150 ODF131150 ONB131150 OWX131150 PGT131150 PQP131150 QAL131150 QKH131150 QUD131150 RDZ131150 RNV131150 RXR131150 SHN131150 SRJ131150 TBF131150 TLB131150 TUX131150 UET131150 UOP131150 UYL131150 VIH131150 VSD131150 WBZ131150 WLV131150 WVR131150 J196686 JF196686 TB196686 ACX196686 AMT196686 AWP196686 BGL196686 BQH196686 CAD196686 CJZ196686 CTV196686 DDR196686 DNN196686 DXJ196686 EHF196686 ERB196686 FAX196686 FKT196686 FUP196686 GEL196686 GOH196686 GYD196686 HHZ196686 HRV196686 IBR196686 ILN196686 IVJ196686 JFF196686 JPB196686 JYX196686 KIT196686 KSP196686 LCL196686 LMH196686 LWD196686 MFZ196686 MPV196686 MZR196686 NJN196686 NTJ196686 ODF196686 ONB196686 OWX196686 PGT196686 PQP196686 QAL196686 QKH196686 QUD196686 RDZ196686 RNV196686 RXR196686 SHN196686 SRJ196686 TBF196686 TLB196686 TUX196686 UET196686 UOP196686 UYL196686 VIH196686 VSD196686 WBZ196686 WLV196686 WVR196686 J262222 JF262222 TB262222 ACX262222 AMT262222 AWP262222 BGL262222 BQH262222 CAD262222 CJZ262222 CTV262222 DDR262222 DNN262222 DXJ262222 EHF262222 ERB262222 FAX262222 FKT262222 FUP262222 GEL262222 GOH262222 GYD262222 HHZ262222 HRV262222 IBR262222 ILN262222 IVJ262222 JFF262222 JPB262222 JYX262222 KIT262222 KSP262222 LCL262222 LMH262222 LWD262222 MFZ262222 MPV262222 MZR262222 NJN262222 NTJ262222 ODF262222 ONB262222 OWX262222 PGT262222 PQP262222 QAL262222 QKH262222 QUD262222 RDZ262222 RNV262222 RXR262222 SHN262222 SRJ262222 TBF262222 TLB262222 TUX262222 UET262222 UOP262222 UYL262222 VIH262222 VSD262222 WBZ262222 WLV262222 WVR262222 J327758 JF327758 TB327758 ACX327758 AMT327758 AWP327758 BGL327758 BQH327758 CAD327758 CJZ327758 CTV327758 DDR327758 DNN327758 DXJ327758 EHF327758 ERB327758 FAX327758 FKT327758 FUP327758 GEL327758 GOH327758 GYD327758 HHZ327758 HRV327758 IBR327758 ILN327758 IVJ327758 JFF327758 JPB327758 JYX327758 KIT327758 KSP327758 LCL327758 LMH327758 LWD327758 MFZ327758 MPV327758 MZR327758 NJN327758 NTJ327758 ODF327758 ONB327758 OWX327758 PGT327758 PQP327758 QAL327758 QKH327758 QUD327758 RDZ327758 RNV327758 RXR327758 SHN327758 SRJ327758 TBF327758 TLB327758 TUX327758 UET327758 UOP327758 UYL327758 VIH327758 VSD327758 WBZ327758 WLV327758 WVR327758 J393294 JF393294 TB393294 ACX393294 AMT393294 AWP393294 BGL393294 BQH393294 CAD393294 CJZ393294 CTV393294 DDR393294 DNN393294 DXJ393294 EHF393294 ERB393294 FAX393294 FKT393294 FUP393294 GEL393294 GOH393294 GYD393294 HHZ393294 HRV393294 IBR393294 ILN393294 IVJ393294 JFF393294 JPB393294 JYX393294 KIT393294 KSP393294 LCL393294 LMH393294 LWD393294 MFZ393294 MPV393294 MZR393294 NJN393294 NTJ393294 ODF393294 ONB393294 OWX393294 PGT393294 PQP393294 QAL393294 QKH393294 QUD393294 RDZ393294 RNV393294 RXR393294 SHN393294 SRJ393294 TBF393294 TLB393294 TUX393294 UET393294 UOP393294 UYL393294 VIH393294 VSD393294 WBZ393294 WLV393294 WVR393294 J458830 JF458830 TB458830 ACX458830 AMT458830 AWP458830 BGL458830 BQH458830 CAD458830 CJZ458830 CTV458830 DDR458830 DNN458830 DXJ458830 EHF458830 ERB458830 FAX458830 FKT458830 FUP458830 GEL458830 GOH458830 GYD458830 HHZ458830 HRV458830 IBR458830 ILN458830 IVJ458830 JFF458830 JPB458830 JYX458830 KIT458830 KSP458830 LCL458830 LMH458830 LWD458830 MFZ458830 MPV458830 MZR458830 NJN458830 NTJ458830 ODF458830 ONB458830 OWX458830 PGT458830 PQP458830 QAL458830 QKH458830 QUD458830 RDZ458830 RNV458830 RXR458830 SHN458830 SRJ458830 TBF458830 TLB458830 TUX458830 UET458830 UOP458830 UYL458830 VIH458830 VSD458830 WBZ458830 WLV458830 WVR458830 J524366 JF524366 TB524366 ACX524366 AMT524366 AWP524366 BGL524366 BQH524366 CAD524366 CJZ524366 CTV524366 DDR524366 DNN524366 DXJ524366 EHF524366 ERB524366 FAX524366 FKT524366 FUP524366 GEL524366 GOH524366 GYD524366 HHZ524366 HRV524366 IBR524366 ILN524366 IVJ524366 JFF524366 JPB524366 JYX524366 KIT524366 KSP524366 LCL524366 LMH524366 LWD524366 MFZ524366 MPV524366 MZR524366 NJN524366 NTJ524366 ODF524366 ONB524366 OWX524366 PGT524366 PQP524366 QAL524366 QKH524366 QUD524366 RDZ524366 RNV524366 RXR524366 SHN524366 SRJ524366 TBF524366 TLB524366 TUX524366 UET524366 UOP524366 UYL524366 VIH524366 VSD524366 WBZ524366 WLV524366 WVR524366 J589902 JF589902 TB589902 ACX589902 AMT589902 AWP589902 BGL589902 BQH589902 CAD589902 CJZ589902 CTV589902 DDR589902 DNN589902 DXJ589902 EHF589902 ERB589902 FAX589902 FKT589902 FUP589902 GEL589902 GOH589902 GYD589902 HHZ589902 HRV589902 IBR589902 ILN589902 IVJ589902 JFF589902 JPB589902 JYX589902 KIT589902 KSP589902 LCL589902 LMH589902 LWD589902 MFZ589902 MPV589902 MZR589902 NJN589902 NTJ589902 ODF589902 ONB589902 OWX589902 PGT589902 PQP589902 QAL589902 QKH589902 QUD589902 RDZ589902 RNV589902 RXR589902 SHN589902 SRJ589902 TBF589902 TLB589902 TUX589902 UET589902 UOP589902 UYL589902 VIH589902 VSD589902 WBZ589902 WLV589902 WVR589902 J655438 JF655438 TB655438 ACX655438 AMT655438 AWP655438 BGL655438 BQH655438 CAD655438 CJZ655438 CTV655438 DDR655438 DNN655438 DXJ655438 EHF655438 ERB655438 FAX655438 FKT655438 FUP655438 GEL655438 GOH655438 GYD655438 HHZ655438 HRV655438 IBR655438 ILN655438 IVJ655438 JFF655438 JPB655438 JYX655438 KIT655438 KSP655438 LCL655438 LMH655438 LWD655438 MFZ655438 MPV655438 MZR655438 NJN655438 NTJ655438 ODF655438 ONB655438 OWX655438 PGT655438 PQP655438 QAL655438 QKH655438 QUD655438 RDZ655438 RNV655438 RXR655438 SHN655438 SRJ655438 TBF655438 TLB655438 TUX655438 UET655438 UOP655438 UYL655438 VIH655438 VSD655438 WBZ655438 WLV655438 WVR655438 J720974 JF720974 TB720974 ACX720974 AMT720974 AWP720974 BGL720974 BQH720974 CAD720974 CJZ720974 CTV720974 DDR720974 DNN720974 DXJ720974 EHF720974 ERB720974 FAX720974 FKT720974 FUP720974 GEL720974 GOH720974 GYD720974 HHZ720974 HRV720974 IBR720974 ILN720974 IVJ720974 JFF720974 JPB720974 JYX720974 KIT720974 KSP720974 LCL720974 LMH720974 LWD720974 MFZ720974 MPV720974 MZR720974 NJN720974 NTJ720974 ODF720974 ONB720974 OWX720974 PGT720974 PQP720974 QAL720974 QKH720974 QUD720974 RDZ720974 RNV720974 RXR720974 SHN720974 SRJ720974 TBF720974 TLB720974 TUX720974 UET720974 UOP720974 UYL720974 VIH720974 VSD720974 WBZ720974 WLV720974 WVR720974 J786510 JF786510 TB786510 ACX786510 AMT786510 AWP786510 BGL786510 BQH786510 CAD786510 CJZ786510 CTV786510 DDR786510 DNN786510 DXJ786510 EHF786510 ERB786510 FAX786510 FKT786510 FUP786510 GEL786510 GOH786510 GYD786510 HHZ786510 HRV786510 IBR786510 ILN786510 IVJ786510 JFF786510 JPB786510 JYX786510 KIT786510 KSP786510 LCL786510 LMH786510 LWD786510 MFZ786510 MPV786510 MZR786510 NJN786510 NTJ786510 ODF786510 ONB786510 OWX786510 PGT786510 PQP786510 QAL786510 QKH786510 QUD786510 RDZ786510 RNV786510 RXR786510 SHN786510 SRJ786510 TBF786510 TLB786510 TUX786510 UET786510 UOP786510 UYL786510 VIH786510 VSD786510 WBZ786510 WLV786510 WVR786510 J852046 JF852046 TB852046 ACX852046 AMT852046 AWP852046 BGL852046 BQH852046 CAD852046 CJZ852046 CTV852046 DDR852046 DNN852046 DXJ852046 EHF852046 ERB852046 FAX852046 FKT852046 FUP852046 GEL852046 GOH852046 GYD852046 HHZ852046 HRV852046 IBR852046 ILN852046 IVJ852046 JFF852046 JPB852046 JYX852046 KIT852046 KSP852046 LCL852046 LMH852046 LWD852046 MFZ852046 MPV852046 MZR852046 NJN852046 NTJ852046 ODF852046 ONB852046 OWX852046 PGT852046 PQP852046 QAL852046 QKH852046 QUD852046 RDZ852046 RNV852046 RXR852046 SHN852046 SRJ852046 TBF852046 TLB852046 TUX852046 UET852046 UOP852046 UYL852046 VIH852046 VSD852046 WBZ852046 WLV852046 WVR852046 J917582 JF917582 TB917582 ACX917582 AMT917582 AWP917582 BGL917582 BQH917582 CAD917582 CJZ917582 CTV917582 DDR917582 DNN917582 DXJ917582 EHF917582 ERB917582 FAX917582 FKT917582 FUP917582 GEL917582 GOH917582 GYD917582 HHZ917582 HRV917582 IBR917582 ILN917582 IVJ917582 JFF917582 JPB917582 JYX917582 KIT917582 KSP917582 LCL917582 LMH917582 LWD917582 MFZ917582 MPV917582 MZR917582 NJN917582 NTJ917582 ODF917582 ONB917582 OWX917582 PGT917582 PQP917582 QAL917582 QKH917582 QUD917582 RDZ917582 RNV917582 RXR917582 SHN917582 SRJ917582 TBF917582 TLB917582 TUX917582 UET917582 UOP917582 UYL917582 VIH917582 VSD917582 WBZ917582 WLV917582 WVR917582 J983118 JF983118 TB983118 ACX983118 AMT983118 AWP983118 BGL983118 BQH983118 CAD983118 CJZ983118 CTV983118 DDR983118 DNN983118 DXJ983118 EHF983118 ERB983118 FAX983118 FKT983118 FUP983118 GEL983118 GOH983118 GYD983118 HHZ983118 HRV983118 IBR983118 ILN983118 IVJ983118 JFF983118 JPB983118 JYX983118 KIT983118 KSP983118 LCL983118 LMH983118 LWD983118 MFZ983118 MPV983118 MZR983118 NJN983118 NTJ983118 ODF983118 ONB983118 OWX983118 PGT983118 PQP983118 QAL983118 QKH983118 QUD983118 RDZ983118 RNV983118 RXR983118 SHN983118 SRJ983118 TBF983118 TLB983118 TUX983118 UET983118 UOP983118 UYL983118 VIH983118 VSD983118 WBZ983118 WLV983118 WVR983118">
      <formula1>$O$73:$Q$73</formula1>
    </dataValidation>
    <dataValidation type="list" allowBlank="1" showInputMessage="1" showErrorMessage="1" sqref="WVQ983098 WBY983098 VSC983098 VIG983098 UYK983098 UOO983098 UES983098 TUW983098 TLA983098 TBE983098 SRI983098 SHM983098 RXQ983098 RNU983098 RDY983098 QUC983098 QKG983098 QAK983098 PQO983098 PGS983098 OWW983098 ONA983098 ODE983098 NTI983098 NJM983098 MZQ983098 MPU983098 MFY983098 LWC983098 LMG983098 LCK983098 KSO983098 KIS983098 JYW983098 JPA983098 JFE983098 IVI983098 ILM983098 IBQ983098 HRU983098 HHY983098 GYC983098 GOG983098 GEK983098 FUO983098 FKS983098 FAW983098 ERA983098 EHE983098 DXI983098 DNM983098 DDQ983098 CTU983098 CJY983098 CAC983098 BQG983098 BGK983098 AWO983098 AMS983098 ACW983098 TA983098 JE983098 H983098:I983098 WVQ917562 WLU917562 WBY917562 VSC917562 VIG917562 UYK917562 UOO917562 UES917562 TUW917562 TLA917562 TBE917562 SRI917562 SHM917562 RXQ917562 RNU917562 RDY917562 QUC917562 QKG917562 QAK917562 PQO917562 PGS917562 OWW917562 ONA917562 ODE917562 NTI917562 NJM917562 MZQ917562 MPU917562 MFY917562 LWC917562 LMG917562 LCK917562 KSO917562 KIS917562 JYW917562 JPA917562 JFE917562 IVI917562 ILM917562 IBQ917562 HRU917562 HHY917562 GYC917562 GOG917562 GEK917562 FUO917562 FKS917562 FAW917562 ERA917562 EHE917562 DXI917562 DNM917562 DDQ917562 CTU917562 CJY917562 CAC917562 BQG917562 BGK917562 AWO917562 AMS917562 ACW917562 TA917562 JE917562 H917562:I917562 WVQ852026 WLU852026 WBY852026 VSC852026 VIG852026 UYK852026 UOO852026 UES852026 TUW852026 TLA852026 TBE852026 SRI852026 SHM852026 RXQ852026 RNU852026 RDY852026 QUC852026 QKG852026 QAK852026 PQO852026 PGS852026 OWW852026 ONA852026 ODE852026 NTI852026 NJM852026 MZQ852026 MPU852026 MFY852026 LWC852026 LMG852026 LCK852026 KSO852026 KIS852026 JYW852026 JPA852026 JFE852026 IVI852026 ILM852026 IBQ852026 HRU852026 HHY852026 GYC852026 GOG852026 GEK852026 FUO852026 FKS852026 FAW852026 ERA852026 EHE852026 DXI852026 DNM852026 DDQ852026 CTU852026 CJY852026 CAC852026 BQG852026 BGK852026 AWO852026 AMS852026 ACW852026 TA852026 JE852026 H852026:I852026 WVQ786490 WLU786490 WBY786490 VSC786490 VIG786490 UYK786490 UOO786490 UES786490 TUW786490 TLA786490 TBE786490 SRI786490 SHM786490 RXQ786490 RNU786490 RDY786490 QUC786490 QKG786490 QAK786490 PQO786490 PGS786490 OWW786490 ONA786490 ODE786490 NTI786490 NJM786490 MZQ786490 MPU786490 MFY786490 LWC786490 LMG786490 LCK786490 KSO786490 KIS786490 JYW786490 JPA786490 JFE786490 IVI786490 ILM786490 IBQ786490 HRU786490 HHY786490 GYC786490 GOG786490 GEK786490 FUO786490 FKS786490 FAW786490 ERA786490 EHE786490 DXI786490 DNM786490 DDQ786490 CTU786490 CJY786490 CAC786490 BQG786490 BGK786490 AWO786490 AMS786490 ACW786490 TA786490 JE786490 H786490:I786490 WVQ720954 WLU720954 WBY720954 VSC720954 VIG720954 UYK720954 UOO720954 UES720954 TUW720954 TLA720954 TBE720954 SRI720954 SHM720954 RXQ720954 RNU720954 RDY720954 QUC720954 QKG720954 QAK720954 PQO720954 PGS720954 OWW720954 ONA720954 ODE720954 NTI720954 NJM720954 MZQ720954 MPU720954 MFY720954 LWC720954 LMG720954 LCK720954 KSO720954 KIS720954 JYW720954 JPA720954 JFE720954 IVI720954 ILM720954 IBQ720954 HRU720954 HHY720954 GYC720954 GOG720954 GEK720954 FUO720954 FKS720954 FAW720954 ERA720954 EHE720954 DXI720954 DNM720954 DDQ720954 CTU720954 CJY720954 CAC720954 BQG720954 BGK720954 AWO720954 AMS720954 ACW720954 TA720954 JE720954 H720954:I720954 WVQ655418 WLU655418 WBY655418 VSC655418 VIG655418 UYK655418 UOO655418 UES655418 TUW655418 TLA655418 TBE655418 SRI655418 SHM655418 RXQ655418 RNU655418 RDY655418 QUC655418 QKG655418 QAK655418 PQO655418 PGS655418 OWW655418 ONA655418 ODE655418 NTI655418 NJM655418 MZQ655418 MPU655418 MFY655418 LWC655418 LMG655418 LCK655418 KSO655418 KIS655418 JYW655418 JPA655418 JFE655418 IVI655418 ILM655418 IBQ655418 HRU655418 HHY655418 GYC655418 GOG655418 GEK655418 FUO655418 FKS655418 FAW655418 ERA655418 EHE655418 DXI655418 DNM655418 DDQ655418 CTU655418 CJY655418 CAC655418 BQG655418 BGK655418 AWO655418 AMS655418 ACW655418 TA655418 JE655418 H655418:I655418 WVQ589882 WLU589882 WBY589882 VSC589882 VIG589882 UYK589882 UOO589882 UES589882 TUW589882 TLA589882 TBE589882 SRI589882 SHM589882 RXQ589882 RNU589882 RDY589882 QUC589882 QKG589882 QAK589882 PQO589882 PGS589882 OWW589882 ONA589882 ODE589882 NTI589882 NJM589882 MZQ589882 MPU589882 MFY589882 LWC589882 LMG589882 LCK589882 KSO589882 KIS589882 JYW589882 JPA589882 JFE589882 IVI589882 ILM589882 IBQ589882 HRU589882 HHY589882 GYC589882 GOG589882 GEK589882 FUO589882 FKS589882 FAW589882 ERA589882 EHE589882 DXI589882 DNM589882 DDQ589882 CTU589882 CJY589882 CAC589882 BQG589882 BGK589882 AWO589882 AMS589882 ACW589882 TA589882 JE589882 H589882:I589882 WVQ524346 WLU524346 WBY524346 VSC524346 VIG524346 UYK524346 UOO524346 UES524346 TUW524346 TLA524346 TBE524346 SRI524346 SHM524346 RXQ524346 RNU524346 RDY524346 QUC524346 QKG524346 QAK524346 PQO524346 PGS524346 OWW524346 ONA524346 ODE524346 NTI524346 NJM524346 MZQ524346 MPU524346 MFY524346 LWC524346 LMG524346 LCK524346 KSO524346 KIS524346 JYW524346 JPA524346 JFE524346 IVI524346 ILM524346 IBQ524346 HRU524346 HHY524346 GYC524346 GOG524346 GEK524346 FUO524346 FKS524346 FAW524346 ERA524346 EHE524346 DXI524346 DNM524346 DDQ524346 CTU524346 CJY524346 CAC524346 BQG524346 BGK524346 AWO524346 AMS524346 ACW524346 TA524346 JE524346 H524346:I524346 WVQ458810 WLU458810 WBY458810 VSC458810 VIG458810 UYK458810 UOO458810 UES458810 TUW458810 TLA458810 TBE458810 SRI458810 SHM458810 RXQ458810 RNU458810 RDY458810 QUC458810 QKG458810 QAK458810 PQO458810 PGS458810 OWW458810 ONA458810 ODE458810 NTI458810 NJM458810 MZQ458810 MPU458810 MFY458810 LWC458810 LMG458810 LCK458810 KSO458810 KIS458810 JYW458810 JPA458810 JFE458810 IVI458810 ILM458810 IBQ458810 HRU458810 HHY458810 GYC458810 GOG458810 GEK458810 FUO458810 FKS458810 FAW458810 ERA458810 EHE458810 DXI458810 DNM458810 DDQ458810 CTU458810 CJY458810 CAC458810 BQG458810 BGK458810 AWO458810 AMS458810 ACW458810 TA458810 JE458810 H458810:I458810 WVQ393274 WLU393274 WBY393274 VSC393274 VIG393274 UYK393274 UOO393274 UES393274 TUW393274 TLA393274 TBE393274 SRI393274 SHM393274 RXQ393274 RNU393274 RDY393274 QUC393274 QKG393274 QAK393274 PQO393274 PGS393274 OWW393274 ONA393274 ODE393274 NTI393274 NJM393274 MZQ393274 MPU393274 MFY393274 LWC393274 LMG393274 LCK393274 KSO393274 KIS393274 JYW393274 JPA393274 JFE393274 IVI393274 ILM393274 IBQ393274 HRU393274 HHY393274 GYC393274 GOG393274 GEK393274 FUO393274 FKS393274 FAW393274 ERA393274 EHE393274 DXI393274 DNM393274 DDQ393274 CTU393274 CJY393274 CAC393274 BQG393274 BGK393274 AWO393274 AMS393274 ACW393274 TA393274 JE393274 H393274:I393274 WVQ327738 WLU327738 WBY327738 VSC327738 VIG327738 UYK327738 UOO327738 UES327738 TUW327738 TLA327738 TBE327738 SRI327738 SHM327738 RXQ327738 RNU327738 RDY327738 QUC327738 QKG327738 QAK327738 PQO327738 PGS327738 OWW327738 ONA327738 ODE327738 NTI327738 NJM327738 MZQ327738 MPU327738 MFY327738 LWC327738 LMG327738 LCK327738 KSO327738 KIS327738 JYW327738 JPA327738 JFE327738 IVI327738 ILM327738 IBQ327738 HRU327738 HHY327738 GYC327738 GOG327738 GEK327738 FUO327738 FKS327738 FAW327738 ERA327738 EHE327738 DXI327738 DNM327738 DDQ327738 CTU327738 CJY327738 CAC327738 BQG327738 BGK327738 AWO327738 AMS327738 ACW327738 TA327738 JE327738 H327738:I327738 WVQ262202 WLU262202 WBY262202 VSC262202 VIG262202 UYK262202 UOO262202 UES262202 TUW262202 TLA262202 TBE262202 SRI262202 SHM262202 RXQ262202 RNU262202 RDY262202 QUC262202 QKG262202 QAK262202 PQO262202 PGS262202 OWW262202 ONA262202 ODE262202 NTI262202 NJM262202 MZQ262202 MPU262202 MFY262202 LWC262202 LMG262202 LCK262202 KSO262202 KIS262202 JYW262202 JPA262202 JFE262202 IVI262202 ILM262202 IBQ262202 HRU262202 HHY262202 GYC262202 GOG262202 GEK262202 FUO262202 FKS262202 FAW262202 ERA262202 EHE262202 DXI262202 DNM262202 DDQ262202 CTU262202 CJY262202 CAC262202 BQG262202 BGK262202 AWO262202 AMS262202 ACW262202 TA262202 JE262202 H262202:I262202 WVQ196666 WLU196666 WBY196666 VSC196666 VIG196666 UYK196666 UOO196666 UES196666 TUW196666 TLA196666 TBE196666 SRI196666 SHM196666 RXQ196666 RNU196666 RDY196666 QUC196666 QKG196666 QAK196666 PQO196666 PGS196666 OWW196666 ONA196666 ODE196666 NTI196666 NJM196666 MZQ196666 MPU196666 MFY196666 LWC196666 LMG196666 LCK196666 KSO196666 KIS196666 JYW196666 JPA196666 JFE196666 IVI196666 ILM196666 IBQ196666 HRU196666 HHY196666 GYC196666 GOG196666 GEK196666 FUO196666 FKS196666 FAW196666 ERA196666 EHE196666 DXI196666 DNM196666 DDQ196666 CTU196666 CJY196666 CAC196666 BQG196666 BGK196666 AWO196666 AMS196666 ACW196666 TA196666 JE196666 H196666:I196666 WVQ131130 WLU131130 WBY131130 VSC131130 VIG131130 UYK131130 UOO131130 UES131130 TUW131130 TLA131130 TBE131130 SRI131130 SHM131130 RXQ131130 RNU131130 RDY131130 QUC131130 QKG131130 QAK131130 PQO131130 PGS131130 OWW131130 ONA131130 ODE131130 NTI131130 NJM131130 MZQ131130 MPU131130 MFY131130 LWC131130 LMG131130 LCK131130 KSO131130 KIS131130 JYW131130 JPA131130 JFE131130 IVI131130 ILM131130 IBQ131130 HRU131130 HHY131130 GYC131130 GOG131130 GEK131130 FUO131130 FKS131130 FAW131130 ERA131130 EHE131130 DXI131130 DNM131130 DDQ131130 CTU131130 CJY131130 CAC131130 BQG131130 BGK131130 AWO131130 AMS131130 ACW131130 TA131130 JE131130 H131130:I131130 WVQ65594 WLU65594 WBY65594 VSC65594 VIG65594 UYK65594 UOO65594 UES65594 TUW65594 TLA65594 TBE65594 SRI65594 SHM65594 RXQ65594 RNU65594 RDY65594 QUC65594 QKG65594 QAK65594 PQO65594 PGS65594 OWW65594 ONA65594 ODE65594 NTI65594 NJM65594 MZQ65594 MPU65594 MFY65594 LWC65594 LMG65594 LCK65594 KSO65594 KIS65594 JYW65594 JPA65594 JFE65594 IVI65594 ILM65594 IBQ65594 HRU65594 HHY65594 GYC65594 GOG65594 GEK65594 FUO65594 FKS65594 FAW65594 ERA65594 EHE65594 DXI65594 DNM65594 DDQ65594 CTU65594 CJY65594 CAC65594 BQG65594 BGK65594 AWO65594 AMS65594 ACW65594 TA65594 JE65594 H65594:I65594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98">
      <formula1>$P$54:$Q$54</formula1>
    </dataValidation>
    <dataValidation type="list" allowBlank="1" showInputMessage="1" showErrorMessage="1" sqref="WVQ983096 WBY983096 VSC983096 VIG983096 UYK983096 UOO983096 UES983096 TUW983096 TLA983096 TBE983096 SRI983096 SHM983096 RXQ983096 RNU983096 RDY983096 QUC983096 QKG983096 QAK983096 PQO983096 PGS983096 OWW983096 ONA983096 ODE983096 NTI983096 NJM983096 MZQ983096 MPU983096 MFY983096 LWC983096 LMG983096 LCK983096 KSO983096 KIS983096 JYW983096 JPA983096 JFE983096 IVI983096 ILM983096 IBQ983096 HRU983096 HHY983096 GYC983096 GOG983096 GEK983096 FUO983096 FKS983096 FAW983096 ERA983096 EHE983096 DXI983096 DNM983096 DDQ983096 CTU983096 CJY983096 CAC983096 BQG983096 BGK983096 AWO983096 AMS983096 ACW983096 TA983096 JE983096 H983096:I983096 WVQ917560 WLU917560 WBY917560 VSC917560 VIG917560 UYK917560 UOO917560 UES917560 TUW917560 TLA917560 TBE917560 SRI917560 SHM917560 RXQ917560 RNU917560 RDY917560 QUC917560 QKG917560 QAK917560 PQO917560 PGS917560 OWW917560 ONA917560 ODE917560 NTI917560 NJM917560 MZQ917560 MPU917560 MFY917560 LWC917560 LMG917560 LCK917560 KSO917560 KIS917560 JYW917560 JPA917560 JFE917560 IVI917560 ILM917560 IBQ917560 HRU917560 HHY917560 GYC917560 GOG917560 GEK917560 FUO917560 FKS917560 FAW917560 ERA917560 EHE917560 DXI917560 DNM917560 DDQ917560 CTU917560 CJY917560 CAC917560 BQG917560 BGK917560 AWO917560 AMS917560 ACW917560 TA917560 JE917560 H917560:I917560 WVQ852024 WLU852024 WBY852024 VSC852024 VIG852024 UYK852024 UOO852024 UES852024 TUW852024 TLA852024 TBE852024 SRI852024 SHM852024 RXQ852024 RNU852024 RDY852024 QUC852024 QKG852024 QAK852024 PQO852024 PGS852024 OWW852024 ONA852024 ODE852024 NTI852024 NJM852024 MZQ852024 MPU852024 MFY852024 LWC852024 LMG852024 LCK852024 KSO852024 KIS852024 JYW852024 JPA852024 JFE852024 IVI852024 ILM852024 IBQ852024 HRU852024 HHY852024 GYC852024 GOG852024 GEK852024 FUO852024 FKS852024 FAW852024 ERA852024 EHE852024 DXI852024 DNM852024 DDQ852024 CTU852024 CJY852024 CAC852024 BQG852024 BGK852024 AWO852024 AMS852024 ACW852024 TA852024 JE852024 H852024:I852024 WVQ786488 WLU786488 WBY786488 VSC786488 VIG786488 UYK786488 UOO786488 UES786488 TUW786488 TLA786488 TBE786488 SRI786488 SHM786488 RXQ786488 RNU786488 RDY786488 QUC786488 QKG786488 QAK786488 PQO786488 PGS786488 OWW786488 ONA786488 ODE786488 NTI786488 NJM786488 MZQ786488 MPU786488 MFY786488 LWC786488 LMG786488 LCK786488 KSO786488 KIS786488 JYW786488 JPA786488 JFE786488 IVI786488 ILM786488 IBQ786488 HRU786488 HHY786488 GYC786488 GOG786488 GEK786488 FUO786488 FKS786488 FAW786488 ERA786488 EHE786488 DXI786488 DNM786488 DDQ786488 CTU786488 CJY786488 CAC786488 BQG786488 BGK786488 AWO786488 AMS786488 ACW786488 TA786488 JE786488 H786488:I786488 WVQ720952 WLU720952 WBY720952 VSC720952 VIG720952 UYK720952 UOO720952 UES720952 TUW720952 TLA720952 TBE720952 SRI720952 SHM720952 RXQ720952 RNU720952 RDY720952 QUC720952 QKG720952 QAK720952 PQO720952 PGS720952 OWW720952 ONA720952 ODE720952 NTI720952 NJM720952 MZQ720952 MPU720952 MFY720952 LWC720952 LMG720952 LCK720952 KSO720952 KIS720952 JYW720952 JPA720952 JFE720952 IVI720952 ILM720952 IBQ720952 HRU720952 HHY720952 GYC720952 GOG720952 GEK720952 FUO720952 FKS720952 FAW720952 ERA720952 EHE720952 DXI720952 DNM720952 DDQ720952 CTU720952 CJY720952 CAC720952 BQG720952 BGK720952 AWO720952 AMS720952 ACW720952 TA720952 JE720952 H720952:I720952 WVQ655416 WLU655416 WBY655416 VSC655416 VIG655416 UYK655416 UOO655416 UES655416 TUW655416 TLA655416 TBE655416 SRI655416 SHM655416 RXQ655416 RNU655416 RDY655416 QUC655416 QKG655416 QAK655416 PQO655416 PGS655416 OWW655416 ONA655416 ODE655416 NTI655416 NJM655416 MZQ655416 MPU655416 MFY655416 LWC655416 LMG655416 LCK655416 KSO655416 KIS655416 JYW655416 JPA655416 JFE655416 IVI655416 ILM655416 IBQ655416 HRU655416 HHY655416 GYC655416 GOG655416 GEK655416 FUO655416 FKS655416 FAW655416 ERA655416 EHE655416 DXI655416 DNM655416 DDQ655416 CTU655416 CJY655416 CAC655416 BQG655416 BGK655416 AWO655416 AMS655416 ACW655416 TA655416 JE655416 H655416:I655416 WVQ589880 WLU589880 WBY589880 VSC589880 VIG589880 UYK589880 UOO589880 UES589880 TUW589880 TLA589880 TBE589880 SRI589880 SHM589880 RXQ589880 RNU589880 RDY589880 QUC589880 QKG589880 QAK589880 PQO589880 PGS589880 OWW589880 ONA589880 ODE589880 NTI589880 NJM589880 MZQ589880 MPU589880 MFY589880 LWC589880 LMG589880 LCK589880 KSO589880 KIS589880 JYW589880 JPA589880 JFE589880 IVI589880 ILM589880 IBQ589880 HRU589880 HHY589880 GYC589880 GOG589880 GEK589880 FUO589880 FKS589880 FAW589880 ERA589880 EHE589880 DXI589880 DNM589880 DDQ589880 CTU589880 CJY589880 CAC589880 BQG589880 BGK589880 AWO589880 AMS589880 ACW589880 TA589880 JE589880 H589880:I589880 WVQ524344 WLU524344 WBY524344 VSC524344 VIG524344 UYK524344 UOO524344 UES524344 TUW524344 TLA524344 TBE524344 SRI524344 SHM524344 RXQ524344 RNU524344 RDY524344 QUC524344 QKG524344 QAK524344 PQO524344 PGS524344 OWW524344 ONA524344 ODE524344 NTI524344 NJM524344 MZQ524344 MPU524344 MFY524344 LWC524344 LMG524344 LCK524344 KSO524344 KIS524344 JYW524344 JPA524344 JFE524344 IVI524344 ILM524344 IBQ524344 HRU524344 HHY524344 GYC524344 GOG524344 GEK524344 FUO524344 FKS524344 FAW524344 ERA524344 EHE524344 DXI524344 DNM524344 DDQ524344 CTU524344 CJY524344 CAC524344 BQG524344 BGK524344 AWO524344 AMS524344 ACW524344 TA524344 JE524344 H524344:I524344 WVQ458808 WLU458808 WBY458808 VSC458808 VIG458808 UYK458808 UOO458808 UES458808 TUW458808 TLA458808 TBE458808 SRI458808 SHM458808 RXQ458808 RNU458808 RDY458808 QUC458808 QKG458808 QAK458808 PQO458808 PGS458808 OWW458808 ONA458808 ODE458808 NTI458808 NJM458808 MZQ458808 MPU458808 MFY458808 LWC458808 LMG458808 LCK458808 KSO458808 KIS458808 JYW458808 JPA458808 JFE458808 IVI458808 ILM458808 IBQ458808 HRU458808 HHY458808 GYC458808 GOG458808 GEK458808 FUO458808 FKS458808 FAW458808 ERA458808 EHE458808 DXI458808 DNM458808 DDQ458808 CTU458808 CJY458808 CAC458808 BQG458808 BGK458808 AWO458808 AMS458808 ACW458808 TA458808 JE458808 H458808:I458808 WVQ393272 WLU393272 WBY393272 VSC393272 VIG393272 UYK393272 UOO393272 UES393272 TUW393272 TLA393272 TBE393272 SRI393272 SHM393272 RXQ393272 RNU393272 RDY393272 QUC393272 QKG393272 QAK393272 PQO393272 PGS393272 OWW393272 ONA393272 ODE393272 NTI393272 NJM393272 MZQ393272 MPU393272 MFY393272 LWC393272 LMG393272 LCK393272 KSO393272 KIS393272 JYW393272 JPA393272 JFE393272 IVI393272 ILM393272 IBQ393272 HRU393272 HHY393272 GYC393272 GOG393272 GEK393272 FUO393272 FKS393272 FAW393272 ERA393272 EHE393272 DXI393272 DNM393272 DDQ393272 CTU393272 CJY393272 CAC393272 BQG393272 BGK393272 AWO393272 AMS393272 ACW393272 TA393272 JE393272 H393272:I393272 WVQ327736 WLU327736 WBY327736 VSC327736 VIG327736 UYK327736 UOO327736 UES327736 TUW327736 TLA327736 TBE327736 SRI327736 SHM327736 RXQ327736 RNU327736 RDY327736 QUC327736 QKG327736 QAK327736 PQO327736 PGS327736 OWW327736 ONA327736 ODE327736 NTI327736 NJM327736 MZQ327736 MPU327736 MFY327736 LWC327736 LMG327736 LCK327736 KSO327736 KIS327736 JYW327736 JPA327736 JFE327736 IVI327736 ILM327736 IBQ327736 HRU327736 HHY327736 GYC327736 GOG327736 GEK327736 FUO327736 FKS327736 FAW327736 ERA327736 EHE327736 DXI327736 DNM327736 DDQ327736 CTU327736 CJY327736 CAC327736 BQG327736 BGK327736 AWO327736 AMS327736 ACW327736 TA327736 JE327736 H327736:I327736 WVQ262200 WLU262200 WBY262200 VSC262200 VIG262200 UYK262200 UOO262200 UES262200 TUW262200 TLA262200 TBE262200 SRI262200 SHM262200 RXQ262200 RNU262200 RDY262200 QUC262200 QKG262200 QAK262200 PQO262200 PGS262200 OWW262200 ONA262200 ODE262200 NTI262200 NJM262200 MZQ262200 MPU262200 MFY262200 LWC262200 LMG262200 LCK262200 KSO262200 KIS262200 JYW262200 JPA262200 JFE262200 IVI262200 ILM262200 IBQ262200 HRU262200 HHY262200 GYC262200 GOG262200 GEK262200 FUO262200 FKS262200 FAW262200 ERA262200 EHE262200 DXI262200 DNM262200 DDQ262200 CTU262200 CJY262200 CAC262200 BQG262200 BGK262200 AWO262200 AMS262200 ACW262200 TA262200 JE262200 H262200:I262200 WVQ196664 WLU196664 WBY196664 VSC196664 VIG196664 UYK196664 UOO196664 UES196664 TUW196664 TLA196664 TBE196664 SRI196664 SHM196664 RXQ196664 RNU196664 RDY196664 QUC196664 QKG196664 QAK196664 PQO196664 PGS196664 OWW196664 ONA196664 ODE196664 NTI196664 NJM196664 MZQ196664 MPU196664 MFY196664 LWC196664 LMG196664 LCK196664 KSO196664 KIS196664 JYW196664 JPA196664 JFE196664 IVI196664 ILM196664 IBQ196664 HRU196664 HHY196664 GYC196664 GOG196664 GEK196664 FUO196664 FKS196664 FAW196664 ERA196664 EHE196664 DXI196664 DNM196664 DDQ196664 CTU196664 CJY196664 CAC196664 BQG196664 BGK196664 AWO196664 AMS196664 ACW196664 TA196664 JE196664 H196664:I196664 WVQ131128 WLU131128 WBY131128 VSC131128 VIG131128 UYK131128 UOO131128 UES131128 TUW131128 TLA131128 TBE131128 SRI131128 SHM131128 RXQ131128 RNU131128 RDY131128 QUC131128 QKG131128 QAK131128 PQO131128 PGS131128 OWW131128 ONA131128 ODE131128 NTI131128 NJM131128 MZQ131128 MPU131128 MFY131128 LWC131128 LMG131128 LCK131128 KSO131128 KIS131128 JYW131128 JPA131128 JFE131128 IVI131128 ILM131128 IBQ131128 HRU131128 HHY131128 GYC131128 GOG131128 GEK131128 FUO131128 FKS131128 FAW131128 ERA131128 EHE131128 DXI131128 DNM131128 DDQ131128 CTU131128 CJY131128 CAC131128 BQG131128 BGK131128 AWO131128 AMS131128 ACW131128 TA131128 JE131128 H131128:I131128 WVQ65592 WLU65592 WBY65592 VSC65592 VIG65592 UYK65592 UOO65592 UES65592 TUW65592 TLA65592 TBE65592 SRI65592 SHM65592 RXQ65592 RNU65592 RDY65592 QUC65592 QKG65592 QAK65592 PQO65592 PGS65592 OWW65592 ONA65592 ODE65592 NTI65592 NJM65592 MZQ65592 MPU65592 MFY65592 LWC65592 LMG65592 LCK65592 KSO65592 KIS65592 JYW65592 JPA65592 JFE65592 IVI65592 ILM65592 IBQ65592 HRU65592 HHY65592 GYC65592 GOG65592 GEK65592 FUO65592 FKS65592 FAW65592 ERA65592 EHE65592 DXI65592 DNM65592 DDQ65592 CTU65592 CJY65592 CAC65592 BQG65592 BGK65592 AWO65592 AMS65592 ACW65592 TA65592 JE65592 H65592:I65592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96">
      <formula1>$O$52:$R$52</formula1>
    </dataValidation>
    <dataValidation type="list" allowBlank="1" showInputMessage="1" showErrorMessage="1" sqref="WVQ983091 WBY983091 VSC983091 VIG983091 UYK983091 UOO983091 UES983091 TUW983091 TLA983091 TBE983091 SRI983091 SHM983091 RXQ983091 RNU983091 RDY983091 QUC983091 QKG983091 QAK983091 PQO983091 PGS983091 OWW983091 ONA983091 ODE983091 NTI983091 NJM983091 MZQ983091 MPU983091 MFY983091 LWC983091 LMG983091 LCK983091 KSO983091 KIS983091 JYW983091 JPA983091 JFE983091 IVI983091 ILM983091 IBQ983091 HRU983091 HHY983091 GYC983091 GOG983091 GEK983091 FUO983091 FKS983091 FAW983091 ERA983091 EHE983091 DXI983091 DNM983091 DDQ983091 CTU983091 CJY983091 CAC983091 BQG983091 BGK983091 AWO983091 AMS983091 ACW983091 TA983091 JE983091 H983091:I983091 WVQ917555 WLU917555 WBY917555 VSC917555 VIG917555 UYK917555 UOO917555 UES917555 TUW917555 TLA917555 TBE917555 SRI917555 SHM917555 RXQ917555 RNU917555 RDY917555 QUC917555 QKG917555 QAK917555 PQO917555 PGS917555 OWW917555 ONA917555 ODE917555 NTI917555 NJM917555 MZQ917555 MPU917555 MFY917555 LWC917555 LMG917555 LCK917555 KSO917555 KIS917555 JYW917555 JPA917555 JFE917555 IVI917555 ILM917555 IBQ917555 HRU917555 HHY917555 GYC917555 GOG917555 GEK917555 FUO917555 FKS917555 FAW917555 ERA917555 EHE917555 DXI917555 DNM917555 DDQ917555 CTU917555 CJY917555 CAC917555 BQG917555 BGK917555 AWO917555 AMS917555 ACW917555 TA917555 JE917555 H917555:I917555 WVQ852019 WLU852019 WBY852019 VSC852019 VIG852019 UYK852019 UOO852019 UES852019 TUW852019 TLA852019 TBE852019 SRI852019 SHM852019 RXQ852019 RNU852019 RDY852019 QUC852019 QKG852019 QAK852019 PQO852019 PGS852019 OWW852019 ONA852019 ODE852019 NTI852019 NJM852019 MZQ852019 MPU852019 MFY852019 LWC852019 LMG852019 LCK852019 KSO852019 KIS852019 JYW852019 JPA852019 JFE852019 IVI852019 ILM852019 IBQ852019 HRU852019 HHY852019 GYC852019 GOG852019 GEK852019 FUO852019 FKS852019 FAW852019 ERA852019 EHE852019 DXI852019 DNM852019 DDQ852019 CTU852019 CJY852019 CAC852019 BQG852019 BGK852019 AWO852019 AMS852019 ACW852019 TA852019 JE852019 H852019:I852019 WVQ786483 WLU786483 WBY786483 VSC786483 VIG786483 UYK786483 UOO786483 UES786483 TUW786483 TLA786483 TBE786483 SRI786483 SHM786483 RXQ786483 RNU786483 RDY786483 QUC786483 QKG786483 QAK786483 PQO786483 PGS786483 OWW786483 ONA786483 ODE786483 NTI786483 NJM786483 MZQ786483 MPU786483 MFY786483 LWC786483 LMG786483 LCK786483 KSO786483 KIS786483 JYW786483 JPA786483 JFE786483 IVI786483 ILM786483 IBQ786483 HRU786483 HHY786483 GYC786483 GOG786483 GEK786483 FUO786483 FKS786483 FAW786483 ERA786483 EHE786483 DXI786483 DNM786483 DDQ786483 CTU786483 CJY786483 CAC786483 BQG786483 BGK786483 AWO786483 AMS786483 ACW786483 TA786483 JE786483 H786483:I786483 WVQ720947 WLU720947 WBY720947 VSC720947 VIG720947 UYK720947 UOO720947 UES720947 TUW720947 TLA720947 TBE720947 SRI720947 SHM720947 RXQ720947 RNU720947 RDY720947 QUC720947 QKG720947 QAK720947 PQO720947 PGS720947 OWW720947 ONA720947 ODE720947 NTI720947 NJM720947 MZQ720947 MPU720947 MFY720947 LWC720947 LMG720947 LCK720947 KSO720947 KIS720947 JYW720947 JPA720947 JFE720947 IVI720947 ILM720947 IBQ720947 HRU720947 HHY720947 GYC720947 GOG720947 GEK720947 FUO720947 FKS720947 FAW720947 ERA720947 EHE720947 DXI720947 DNM720947 DDQ720947 CTU720947 CJY720947 CAC720947 BQG720947 BGK720947 AWO720947 AMS720947 ACW720947 TA720947 JE720947 H720947:I720947 WVQ655411 WLU655411 WBY655411 VSC655411 VIG655411 UYK655411 UOO655411 UES655411 TUW655411 TLA655411 TBE655411 SRI655411 SHM655411 RXQ655411 RNU655411 RDY655411 QUC655411 QKG655411 QAK655411 PQO655411 PGS655411 OWW655411 ONA655411 ODE655411 NTI655411 NJM655411 MZQ655411 MPU655411 MFY655411 LWC655411 LMG655411 LCK655411 KSO655411 KIS655411 JYW655411 JPA655411 JFE655411 IVI655411 ILM655411 IBQ655411 HRU655411 HHY655411 GYC655411 GOG655411 GEK655411 FUO655411 FKS655411 FAW655411 ERA655411 EHE655411 DXI655411 DNM655411 DDQ655411 CTU655411 CJY655411 CAC655411 BQG655411 BGK655411 AWO655411 AMS655411 ACW655411 TA655411 JE655411 H655411:I655411 WVQ589875 WLU589875 WBY589875 VSC589875 VIG589875 UYK589875 UOO589875 UES589875 TUW589875 TLA589875 TBE589875 SRI589875 SHM589875 RXQ589875 RNU589875 RDY589875 QUC589875 QKG589875 QAK589875 PQO589875 PGS589875 OWW589875 ONA589875 ODE589875 NTI589875 NJM589875 MZQ589875 MPU589875 MFY589875 LWC589875 LMG589875 LCK589875 KSO589875 KIS589875 JYW589875 JPA589875 JFE589875 IVI589875 ILM589875 IBQ589875 HRU589875 HHY589875 GYC589875 GOG589875 GEK589875 FUO589875 FKS589875 FAW589875 ERA589875 EHE589875 DXI589875 DNM589875 DDQ589875 CTU589875 CJY589875 CAC589875 BQG589875 BGK589875 AWO589875 AMS589875 ACW589875 TA589875 JE589875 H589875:I589875 WVQ524339 WLU524339 WBY524339 VSC524339 VIG524339 UYK524339 UOO524339 UES524339 TUW524339 TLA524339 TBE524339 SRI524339 SHM524339 RXQ524339 RNU524339 RDY524339 QUC524339 QKG524339 QAK524339 PQO524339 PGS524339 OWW524339 ONA524339 ODE524339 NTI524339 NJM524339 MZQ524339 MPU524339 MFY524339 LWC524339 LMG524339 LCK524339 KSO524339 KIS524339 JYW524339 JPA524339 JFE524339 IVI524339 ILM524339 IBQ524339 HRU524339 HHY524339 GYC524339 GOG524339 GEK524339 FUO524339 FKS524339 FAW524339 ERA524339 EHE524339 DXI524339 DNM524339 DDQ524339 CTU524339 CJY524339 CAC524339 BQG524339 BGK524339 AWO524339 AMS524339 ACW524339 TA524339 JE524339 H524339:I524339 WVQ458803 WLU458803 WBY458803 VSC458803 VIG458803 UYK458803 UOO458803 UES458803 TUW458803 TLA458803 TBE458803 SRI458803 SHM458803 RXQ458803 RNU458803 RDY458803 QUC458803 QKG458803 QAK458803 PQO458803 PGS458803 OWW458803 ONA458803 ODE458803 NTI458803 NJM458803 MZQ458803 MPU458803 MFY458803 LWC458803 LMG458803 LCK458803 KSO458803 KIS458803 JYW458803 JPA458803 JFE458803 IVI458803 ILM458803 IBQ458803 HRU458803 HHY458803 GYC458803 GOG458803 GEK458803 FUO458803 FKS458803 FAW458803 ERA458803 EHE458803 DXI458803 DNM458803 DDQ458803 CTU458803 CJY458803 CAC458803 BQG458803 BGK458803 AWO458803 AMS458803 ACW458803 TA458803 JE458803 H458803:I458803 WVQ393267 WLU393267 WBY393267 VSC393267 VIG393267 UYK393267 UOO393267 UES393267 TUW393267 TLA393267 TBE393267 SRI393267 SHM393267 RXQ393267 RNU393267 RDY393267 QUC393267 QKG393267 QAK393267 PQO393267 PGS393267 OWW393267 ONA393267 ODE393267 NTI393267 NJM393267 MZQ393267 MPU393267 MFY393267 LWC393267 LMG393267 LCK393267 KSO393267 KIS393267 JYW393267 JPA393267 JFE393267 IVI393267 ILM393267 IBQ393267 HRU393267 HHY393267 GYC393267 GOG393267 GEK393267 FUO393267 FKS393267 FAW393267 ERA393267 EHE393267 DXI393267 DNM393267 DDQ393267 CTU393267 CJY393267 CAC393267 BQG393267 BGK393267 AWO393267 AMS393267 ACW393267 TA393267 JE393267 H393267:I393267 WVQ327731 WLU327731 WBY327731 VSC327731 VIG327731 UYK327731 UOO327731 UES327731 TUW327731 TLA327731 TBE327731 SRI327731 SHM327731 RXQ327731 RNU327731 RDY327731 QUC327731 QKG327731 QAK327731 PQO327731 PGS327731 OWW327731 ONA327731 ODE327731 NTI327731 NJM327731 MZQ327731 MPU327731 MFY327731 LWC327731 LMG327731 LCK327731 KSO327731 KIS327731 JYW327731 JPA327731 JFE327731 IVI327731 ILM327731 IBQ327731 HRU327731 HHY327731 GYC327731 GOG327731 GEK327731 FUO327731 FKS327731 FAW327731 ERA327731 EHE327731 DXI327731 DNM327731 DDQ327731 CTU327731 CJY327731 CAC327731 BQG327731 BGK327731 AWO327731 AMS327731 ACW327731 TA327731 JE327731 H327731:I327731 WVQ262195 WLU262195 WBY262195 VSC262195 VIG262195 UYK262195 UOO262195 UES262195 TUW262195 TLA262195 TBE262195 SRI262195 SHM262195 RXQ262195 RNU262195 RDY262195 QUC262195 QKG262195 QAK262195 PQO262195 PGS262195 OWW262195 ONA262195 ODE262195 NTI262195 NJM262195 MZQ262195 MPU262195 MFY262195 LWC262195 LMG262195 LCK262195 KSO262195 KIS262195 JYW262195 JPA262195 JFE262195 IVI262195 ILM262195 IBQ262195 HRU262195 HHY262195 GYC262195 GOG262195 GEK262195 FUO262195 FKS262195 FAW262195 ERA262195 EHE262195 DXI262195 DNM262195 DDQ262195 CTU262195 CJY262195 CAC262195 BQG262195 BGK262195 AWO262195 AMS262195 ACW262195 TA262195 JE262195 H262195:I262195 WVQ196659 WLU196659 WBY196659 VSC196659 VIG196659 UYK196659 UOO196659 UES196659 TUW196659 TLA196659 TBE196659 SRI196659 SHM196659 RXQ196659 RNU196659 RDY196659 QUC196659 QKG196659 QAK196659 PQO196659 PGS196659 OWW196659 ONA196659 ODE196659 NTI196659 NJM196659 MZQ196659 MPU196659 MFY196659 LWC196659 LMG196659 LCK196659 KSO196659 KIS196659 JYW196659 JPA196659 JFE196659 IVI196659 ILM196659 IBQ196659 HRU196659 HHY196659 GYC196659 GOG196659 GEK196659 FUO196659 FKS196659 FAW196659 ERA196659 EHE196659 DXI196659 DNM196659 DDQ196659 CTU196659 CJY196659 CAC196659 BQG196659 BGK196659 AWO196659 AMS196659 ACW196659 TA196659 JE196659 H196659:I196659 WVQ131123 WLU131123 WBY131123 VSC131123 VIG131123 UYK131123 UOO131123 UES131123 TUW131123 TLA131123 TBE131123 SRI131123 SHM131123 RXQ131123 RNU131123 RDY131123 QUC131123 QKG131123 QAK131123 PQO131123 PGS131123 OWW131123 ONA131123 ODE131123 NTI131123 NJM131123 MZQ131123 MPU131123 MFY131123 LWC131123 LMG131123 LCK131123 KSO131123 KIS131123 JYW131123 JPA131123 JFE131123 IVI131123 ILM131123 IBQ131123 HRU131123 HHY131123 GYC131123 GOG131123 GEK131123 FUO131123 FKS131123 FAW131123 ERA131123 EHE131123 DXI131123 DNM131123 DDQ131123 CTU131123 CJY131123 CAC131123 BQG131123 BGK131123 AWO131123 AMS131123 ACW131123 TA131123 JE131123 H131123:I131123 WVQ65587 WLU65587 WBY65587 VSC65587 VIG65587 UYK65587 UOO65587 UES65587 TUW65587 TLA65587 TBE65587 SRI65587 SHM65587 RXQ65587 RNU65587 RDY65587 QUC65587 QKG65587 QAK65587 PQO65587 PGS65587 OWW65587 ONA65587 ODE65587 NTI65587 NJM65587 MZQ65587 MPU65587 MFY65587 LWC65587 LMG65587 LCK65587 KSO65587 KIS65587 JYW65587 JPA65587 JFE65587 IVI65587 ILM65587 IBQ65587 HRU65587 HHY65587 GYC65587 GOG65587 GEK65587 FUO65587 FKS65587 FAW65587 ERA65587 EHE65587 DXI65587 DNM65587 DDQ65587 CTU65587 CJY65587 CAC65587 BQG65587 BGK65587 AWO65587 AMS65587 ACW65587 TA65587 JE65587 H65587:I65587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91">
      <formula1>$O$43:$Q$43</formula1>
    </dataValidation>
    <dataValidation allowBlank="1" showInputMessage="1" showErrorMessage="1" sqref="J96:J103 H42:I43 J73:J74 J77:J81 J92:J93"/>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&amp;CSeite &amp;P/&amp;N</oddFooter>
    <firstFooter>&amp;LFormularstand: 08.03.2021</firstFooter>
  </headerFooter>
  <rowBreaks count="2" manualBreakCount="2">
    <brk id="45" max="16383" man="1"/>
    <brk id="87" max="16383" man="1"/>
  </rowBreaks>
  <ignoredErrors>
    <ignoredError sqref="I59:I60 I41 J94 J7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B10" sqref="B10"/>
    </sheetView>
  </sheetViews>
  <sheetFormatPr baseColWidth="10" defaultRowHeight="12.75" x14ac:dyDescent="0.2"/>
  <cols>
    <col min="1" max="1" width="4.375" style="9" customWidth="1"/>
    <col min="2" max="2" width="50.125" style="9" customWidth="1"/>
    <col min="3" max="3" width="12.375" style="9" customWidth="1"/>
    <col min="4" max="4" width="13.75" style="9" customWidth="1"/>
    <col min="5" max="5" width="13.25" style="9" customWidth="1"/>
    <col min="6" max="6" width="11.5" style="9" bestFit="1" customWidth="1"/>
    <col min="7" max="257" width="11" style="9"/>
    <col min="258" max="258" width="4.375" style="9" customWidth="1"/>
    <col min="259" max="259" width="50.125" style="9" customWidth="1"/>
    <col min="260" max="260" width="13.75" style="9" customWidth="1"/>
    <col min="261" max="261" width="13.25" style="9" customWidth="1"/>
    <col min="262" max="262" width="11.5" style="9" bestFit="1" customWidth="1"/>
    <col min="263" max="513" width="11" style="9"/>
    <col min="514" max="514" width="4.375" style="9" customWidth="1"/>
    <col min="515" max="515" width="50.125" style="9" customWidth="1"/>
    <col min="516" max="516" width="13.75" style="9" customWidth="1"/>
    <col min="517" max="517" width="13.25" style="9" customWidth="1"/>
    <col min="518" max="518" width="11.5" style="9" bestFit="1" customWidth="1"/>
    <col min="519" max="769" width="11" style="9"/>
    <col min="770" max="770" width="4.375" style="9" customWidth="1"/>
    <col min="771" max="771" width="50.125" style="9" customWidth="1"/>
    <col min="772" max="772" width="13.75" style="9" customWidth="1"/>
    <col min="773" max="773" width="13.25" style="9" customWidth="1"/>
    <col min="774" max="774" width="11.5" style="9" bestFit="1" customWidth="1"/>
    <col min="775" max="1025" width="11" style="9"/>
    <col min="1026" max="1026" width="4.375" style="9" customWidth="1"/>
    <col min="1027" max="1027" width="50.125" style="9" customWidth="1"/>
    <col min="1028" max="1028" width="13.75" style="9" customWidth="1"/>
    <col min="1029" max="1029" width="13.25" style="9" customWidth="1"/>
    <col min="1030" max="1030" width="11.5" style="9" bestFit="1" customWidth="1"/>
    <col min="1031" max="1281" width="11" style="9"/>
    <col min="1282" max="1282" width="4.375" style="9" customWidth="1"/>
    <col min="1283" max="1283" width="50.125" style="9" customWidth="1"/>
    <col min="1284" max="1284" width="13.75" style="9" customWidth="1"/>
    <col min="1285" max="1285" width="13.25" style="9" customWidth="1"/>
    <col min="1286" max="1286" width="11.5" style="9" bestFit="1" customWidth="1"/>
    <col min="1287" max="1537" width="11" style="9"/>
    <col min="1538" max="1538" width="4.375" style="9" customWidth="1"/>
    <col min="1539" max="1539" width="50.125" style="9" customWidth="1"/>
    <col min="1540" max="1540" width="13.75" style="9" customWidth="1"/>
    <col min="1541" max="1541" width="13.25" style="9" customWidth="1"/>
    <col min="1542" max="1542" width="11.5" style="9" bestFit="1" customWidth="1"/>
    <col min="1543" max="1793" width="11" style="9"/>
    <col min="1794" max="1794" width="4.375" style="9" customWidth="1"/>
    <col min="1795" max="1795" width="50.125" style="9" customWidth="1"/>
    <col min="1796" max="1796" width="13.75" style="9" customWidth="1"/>
    <col min="1797" max="1797" width="13.25" style="9" customWidth="1"/>
    <col min="1798" max="1798" width="11.5" style="9" bestFit="1" customWidth="1"/>
    <col min="1799" max="2049" width="11" style="9"/>
    <col min="2050" max="2050" width="4.375" style="9" customWidth="1"/>
    <col min="2051" max="2051" width="50.125" style="9" customWidth="1"/>
    <col min="2052" max="2052" width="13.75" style="9" customWidth="1"/>
    <col min="2053" max="2053" width="13.25" style="9" customWidth="1"/>
    <col min="2054" max="2054" width="11.5" style="9" bestFit="1" customWidth="1"/>
    <col min="2055" max="2305" width="11" style="9"/>
    <col min="2306" max="2306" width="4.375" style="9" customWidth="1"/>
    <col min="2307" max="2307" width="50.125" style="9" customWidth="1"/>
    <col min="2308" max="2308" width="13.75" style="9" customWidth="1"/>
    <col min="2309" max="2309" width="13.25" style="9" customWidth="1"/>
    <col min="2310" max="2310" width="11.5" style="9" bestFit="1" customWidth="1"/>
    <col min="2311" max="2561" width="11" style="9"/>
    <col min="2562" max="2562" width="4.375" style="9" customWidth="1"/>
    <col min="2563" max="2563" width="50.125" style="9" customWidth="1"/>
    <col min="2564" max="2564" width="13.75" style="9" customWidth="1"/>
    <col min="2565" max="2565" width="13.25" style="9" customWidth="1"/>
    <col min="2566" max="2566" width="11.5" style="9" bestFit="1" customWidth="1"/>
    <col min="2567" max="2817" width="11" style="9"/>
    <col min="2818" max="2818" width="4.375" style="9" customWidth="1"/>
    <col min="2819" max="2819" width="50.125" style="9" customWidth="1"/>
    <col min="2820" max="2820" width="13.75" style="9" customWidth="1"/>
    <col min="2821" max="2821" width="13.25" style="9" customWidth="1"/>
    <col min="2822" max="2822" width="11.5" style="9" bestFit="1" customWidth="1"/>
    <col min="2823" max="3073" width="11" style="9"/>
    <col min="3074" max="3074" width="4.375" style="9" customWidth="1"/>
    <col min="3075" max="3075" width="50.125" style="9" customWidth="1"/>
    <col min="3076" max="3076" width="13.75" style="9" customWidth="1"/>
    <col min="3077" max="3077" width="13.25" style="9" customWidth="1"/>
    <col min="3078" max="3078" width="11.5" style="9" bestFit="1" customWidth="1"/>
    <col min="3079" max="3329" width="11" style="9"/>
    <col min="3330" max="3330" width="4.375" style="9" customWidth="1"/>
    <col min="3331" max="3331" width="50.125" style="9" customWidth="1"/>
    <col min="3332" max="3332" width="13.75" style="9" customWidth="1"/>
    <col min="3333" max="3333" width="13.25" style="9" customWidth="1"/>
    <col min="3334" max="3334" width="11.5" style="9" bestFit="1" customWidth="1"/>
    <col min="3335" max="3585" width="11" style="9"/>
    <col min="3586" max="3586" width="4.375" style="9" customWidth="1"/>
    <col min="3587" max="3587" width="50.125" style="9" customWidth="1"/>
    <col min="3588" max="3588" width="13.75" style="9" customWidth="1"/>
    <col min="3589" max="3589" width="13.25" style="9" customWidth="1"/>
    <col min="3590" max="3590" width="11.5" style="9" bestFit="1" customWidth="1"/>
    <col min="3591" max="3841" width="11" style="9"/>
    <col min="3842" max="3842" width="4.375" style="9" customWidth="1"/>
    <col min="3843" max="3843" width="50.125" style="9" customWidth="1"/>
    <col min="3844" max="3844" width="13.75" style="9" customWidth="1"/>
    <col min="3845" max="3845" width="13.25" style="9" customWidth="1"/>
    <col min="3846" max="3846" width="11.5" style="9" bestFit="1" customWidth="1"/>
    <col min="3847" max="4097" width="11" style="9"/>
    <col min="4098" max="4098" width="4.375" style="9" customWidth="1"/>
    <col min="4099" max="4099" width="50.125" style="9" customWidth="1"/>
    <col min="4100" max="4100" width="13.75" style="9" customWidth="1"/>
    <col min="4101" max="4101" width="13.25" style="9" customWidth="1"/>
    <col min="4102" max="4102" width="11.5" style="9" bestFit="1" customWidth="1"/>
    <col min="4103" max="4353" width="11" style="9"/>
    <col min="4354" max="4354" width="4.375" style="9" customWidth="1"/>
    <col min="4355" max="4355" width="50.125" style="9" customWidth="1"/>
    <col min="4356" max="4356" width="13.75" style="9" customWidth="1"/>
    <col min="4357" max="4357" width="13.25" style="9" customWidth="1"/>
    <col min="4358" max="4358" width="11.5" style="9" bestFit="1" customWidth="1"/>
    <col min="4359" max="4609" width="11" style="9"/>
    <col min="4610" max="4610" width="4.375" style="9" customWidth="1"/>
    <col min="4611" max="4611" width="50.125" style="9" customWidth="1"/>
    <col min="4612" max="4612" width="13.75" style="9" customWidth="1"/>
    <col min="4613" max="4613" width="13.25" style="9" customWidth="1"/>
    <col min="4614" max="4614" width="11.5" style="9" bestFit="1" customWidth="1"/>
    <col min="4615" max="4865" width="11" style="9"/>
    <col min="4866" max="4866" width="4.375" style="9" customWidth="1"/>
    <col min="4867" max="4867" width="50.125" style="9" customWidth="1"/>
    <col min="4868" max="4868" width="13.75" style="9" customWidth="1"/>
    <col min="4869" max="4869" width="13.25" style="9" customWidth="1"/>
    <col min="4870" max="4870" width="11.5" style="9" bestFit="1" customWidth="1"/>
    <col min="4871" max="5121" width="11" style="9"/>
    <col min="5122" max="5122" width="4.375" style="9" customWidth="1"/>
    <col min="5123" max="5123" width="50.125" style="9" customWidth="1"/>
    <col min="5124" max="5124" width="13.75" style="9" customWidth="1"/>
    <col min="5125" max="5125" width="13.25" style="9" customWidth="1"/>
    <col min="5126" max="5126" width="11.5" style="9" bestFit="1" customWidth="1"/>
    <col min="5127" max="5377" width="11" style="9"/>
    <col min="5378" max="5378" width="4.375" style="9" customWidth="1"/>
    <col min="5379" max="5379" width="50.125" style="9" customWidth="1"/>
    <col min="5380" max="5380" width="13.75" style="9" customWidth="1"/>
    <col min="5381" max="5381" width="13.25" style="9" customWidth="1"/>
    <col min="5382" max="5382" width="11.5" style="9" bestFit="1" customWidth="1"/>
    <col min="5383" max="5633" width="11" style="9"/>
    <col min="5634" max="5634" width="4.375" style="9" customWidth="1"/>
    <col min="5635" max="5635" width="50.125" style="9" customWidth="1"/>
    <col min="5636" max="5636" width="13.75" style="9" customWidth="1"/>
    <col min="5637" max="5637" width="13.25" style="9" customWidth="1"/>
    <col min="5638" max="5638" width="11.5" style="9" bestFit="1" customWidth="1"/>
    <col min="5639" max="5889" width="11" style="9"/>
    <col min="5890" max="5890" width="4.375" style="9" customWidth="1"/>
    <col min="5891" max="5891" width="50.125" style="9" customWidth="1"/>
    <col min="5892" max="5892" width="13.75" style="9" customWidth="1"/>
    <col min="5893" max="5893" width="13.25" style="9" customWidth="1"/>
    <col min="5894" max="5894" width="11.5" style="9" bestFit="1" customWidth="1"/>
    <col min="5895" max="6145" width="11" style="9"/>
    <col min="6146" max="6146" width="4.375" style="9" customWidth="1"/>
    <col min="6147" max="6147" width="50.125" style="9" customWidth="1"/>
    <col min="6148" max="6148" width="13.75" style="9" customWidth="1"/>
    <col min="6149" max="6149" width="13.25" style="9" customWidth="1"/>
    <col min="6150" max="6150" width="11.5" style="9" bestFit="1" customWidth="1"/>
    <col min="6151" max="6401" width="11" style="9"/>
    <col min="6402" max="6402" width="4.375" style="9" customWidth="1"/>
    <col min="6403" max="6403" width="50.125" style="9" customWidth="1"/>
    <col min="6404" max="6404" width="13.75" style="9" customWidth="1"/>
    <col min="6405" max="6405" width="13.25" style="9" customWidth="1"/>
    <col min="6406" max="6406" width="11.5" style="9" bestFit="1" customWidth="1"/>
    <col min="6407" max="6657" width="11" style="9"/>
    <col min="6658" max="6658" width="4.375" style="9" customWidth="1"/>
    <col min="6659" max="6659" width="50.125" style="9" customWidth="1"/>
    <col min="6660" max="6660" width="13.75" style="9" customWidth="1"/>
    <col min="6661" max="6661" width="13.25" style="9" customWidth="1"/>
    <col min="6662" max="6662" width="11.5" style="9" bestFit="1" customWidth="1"/>
    <col min="6663" max="6913" width="11" style="9"/>
    <col min="6914" max="6914" width="4.375" style="9" customWidth="1"/>
    <col min="6915" max="6915" width="50.125" style="9" customWidth="1"/>
    <col min="6916" max="6916" width="13.75" style="9" customWidth="1"/>
    <col min="6917" max="6917" width="13.25" style="9" customWidth="1"/>
    <col min="6918" max="6918" width="11.5" style="9" bestFit="1" customWidth="1"/>
    <col min="6919" max="7169" width="11" style="9"/>
    <col min="7170" max="7170" width="4.375" style="9" customWidth="1"/>
    <col min="7171" max="7171" width="50.125" style="9" customWidth="1"/>
    <col min="7172" max="7172" width="13.75" style="9" customWidth="1"/>
    <col min="7173" max="7173" width="13.25" style="9" customWidth="1"/>
    <col min="7174" max="7174" width="11.5" style="9" bestFit="1" customWidth="1"/>
    <col min="7175" max="7425" width="11" style="9"/>
    <col min="7426" max="7426" width="4.375" style="9" customWidth="1"/>
    <col min="7427" max="7427" width="50.125" style="9" customWidth="1"/>
    <col min="7428" max="7428" width="13.75" style="9" customWidth="1"/>
    <col min="7429" max="7429" width="13.25" style="9" customWidth="1"/>
    <col min="7430" max="7430" width="11.5" style="9" bestFit="1" customWidth="1"/>
    <col min="7431" max="7681" width="11" style="9"/>
    <col min="7682" max="7682" width="4.375" style="9" customWidth="1"/>
    <col min="7683" max="7683" width="50.125" style="9" customWidth="1"/>
    <col min="7684" max="7684" width="13.75" style="9" customWidth="1"/>
    <col min="7685" max="7685" width="13.25" style="9" customWidth="1"/>
    <col min="7686" max="7686" width="11.5" style="9" bestFit="1" customWidth="1"/>
    <col min="7687" max="7937" width="11" style="9"/>
    <col min="7938" max="7938" width="4.375" style="9" customWidth="1"/>
    <col min="7939" max="7939" width="50.125" style="9" customWidth="1"/>
    <col min="7940" max="7940" width="13.75" style="9" customWidth="1"/>
    <col min="7941" max="7941" width="13.25" style="9" customWidth="1"/>
    <col min="7942" max="7942" width="11.5" style="9" bestFit="1" customWidth="1"/>
    <col min="7943" max="8193" width="11" style="9"/>
    <col min="8194" max="8194" width="4.375" style="9" customWidth="1"/>
    <col min="8195" max="8195" width="50.125" style="9" customWidth="1"/>
    <col min="8196" max="8196" width="13.75" style="9" customWidth="1"/>
    <col min="8197" max="8197" width="13.25" style="9" customWidth="1"/>
    <col min="8198" max="8198" width="11.5" style="9" bestFit="1" customWidth="1"/>
    <col min="8199" max="8449" width="11" style="9"/>
    <col min="8450" max="8450" width="4.375" style="9" customWidth="1"/>
    <col min="8451" max="8451" width="50.125" style="9" customWidth="1"/>
    <col min="8452" max="8452" width="13.75" style="9" customWidth="1"/>
    <col min="8453" max="8453" width="13.25" style="9" customWidth="1"/>
    <col min="8454" max="8454" width="11.5" style="9" bestFit="1" customWidth="1"/>
    <col min="8455" max="8705" width="11" style="9"/>
    <col min="8706" max="8706" width="4.375" style="9" customWidth="1"/>
    <col min="8707" max="8707" width="50.125" style="9" customWidth="1"/>
    <col min="8708" max="8708" width="13.75" style="9" customWidth="1"/>
    <col min="8709" max="8709" width="13.25" style="9" customWidth="1"/>
    <col min="8710" max="8710" width="11.5" style="9" bestFit="1" customWidth="1"/>
    <col min="8711" max="8961" width="11" style="9"/>
    <col min="8962" max="8962" width="4.375" style="9" customWidth="1"/>
    <col min="8963" max="8963" width="50.125" style="9" customWidth="1"/>
    <col min="8964" max="8964" width="13.75" style="9" customWidth="1"/>
    <col min="8965" max="8965" width="13.25" style="9" customWidth="1"/>
    <col min="8966" max="8966" width="11.5" style="9" bestFit="1" customWidth="1"/>
    <col min="8967" max="9217" width="11" style="9"/>
    <col min="9218" max="9218" width="4.375" style="9" customWidth="1"/>
    <col min="9219" max="9219" width="50.125" style="9" customWidth="1"/>
    <col min="9220" max="9220" width="13.75" style="9" customWidth="1"/>
    <col min="9221" max="9221" width="13.25" style="9" customWidth="1"/>
    <col min="9222" max="9222" width="11.5" style="9" bestFit="1" customWidth="1"/>
    <col min="9223" max="9473" width="11" style="9"/>
    <col min="9474" max="9474" width="4.375" style="9" customWidth="1"/>
    <col min="9475" max="9475" width="50.125" style="9" customWidth="1"/>
    <col min="9476" max="9476" width="13.75" style="9" customWidth="1"/>
    <col min="9477" max="9477" width="13.25" style="9" customWidth="1"/>
    <col min="9478" max="9478" width="11.5" style="9" bestFit="1" customWidth="1"/>
    <col min="9479" max="9729" width="11" style="9"/>
    <col min="9730" max="9730" width="4.375" style="9" customWidth="1"/>
    <col min="9731" max="9731" width="50.125" style="9" customWidth="1"/>
    <col min="9732" max="9732" width="13.75" style="9" customWidth="1"/>
    <col min="9733" max="9733" width="13.25" style="9" customWidth="1"/>
    <col min="9734" max="9734" width="11.5" style="9" bestFit="1" customWidth="1"/>
    <col min="9735" max="9985" width="11" style="9"/>
    <col min="9986" max="9986" width="4.375" style="9" customWidth="1"/>
    <col min="9987" max="9987" width="50.125" style="9" customWidth="1"/>
    <col min="9988" max="9988" width="13.75" style="9" customWidth="1"/>
    <col min="9989" max="9989" width="13.25" style="9" customWidth="1"/>
    <col min="9990" max="9990" width="11.5" style="9" bestFit="1" customWidth="1"/>
    <col min="9991" max="10241" width="11" style="9"/>
    <col min="10242" max="10242" width="4.375" style="9" customWidth="1"/>
    <col min="10243" max="10243" width="50.125" style="9" customWidth="1"/>
    <col min="10244" max="10244" width="13.75" style="9" customWidth="1"/>
    <col min="10245" max="10245" width="13.25" style="9" customWidth="1"/>
    <col min="10246" max="10246" width="11.5" style="9" bestFit="1" customWidth="1"/>
    <col min="10247" max="10497" width="11" style="9"/>
    <col min="10498" max="10498" width="4.375" style="9" customWidth="1"/>
    <col min="10499" max="10499" width="50.125" style="9" customWidth="1"/>
    <col min="10500" max="10500" width="13.75" style="9" customWidth="1"/>
    <col min="10501" max="10501" width="13.25" style="9" customWidth="1"/>
    <col min="10502" max="10502" width="11.5" style="9" bestFit="1" customWidth="1"/>
    <col min="10503" max="10753" width="11" style="9"/>
    <col min="10754" max="10754" width="4.375" style="9" customWidth="1"/>
    <col min="10755" max="10755" width="50.125" style="9" customWidth="1"/>
    <col min="10756" max="10756" width="13.75" style="9" customWidth="1"/>
    <col min="10757" max="10757" width="13.25" style="9" customWidth="1"/>
    <col min="10758" max="10758" width="11.5" style="9" bestFit="1" customWidth="1"/>
    <col min="10759" max="11009" width="11" style="9"/>
    <col min="11010" max="11010" width="4.375" style="9" customWidth="1"/>
    <col min="11011" max="11011" width="50.125" style="9" customWidth="1"/>
    <col min="11012" max="11012" width="13.75" style="9" customWidth="1"/>
    <col min="11013" max="11013" width="13.25" style="9" customWidth="1"/>
    <col min="11014" max="11014" width="11.5" style="9" bestFit="1" customWidth="1"/>
    <col min="11015" max="11265" width="11" style="9"/>
    <col min="11266" max="11266" width="4.375" style="9" customWidth="1"/>
    <col min="11267" max="11267" width="50.125" style="9" customWidth="1"/>
    <col min="11268" max="11268" width="13.75" style="9" customWidth="1"/>
    <col min="11269" max="11269" width="13.25" style="9" customWidth="1"/>
    <col min="11270" max="11270" width="11.5" style="9" bestFit="1" customWidth="1"/>
    <col min="11271" max="11521" width="11" style="9"/>
    <col min="11522" max="11522" width="4.375" style="9" customWidth="1"/>
    <col min="11523" max="11523" width="50.125" style="9" customWidth="1"/>
    <col min="11524" max="11524" width="13.75" style="9" customWidth="1"/>
    <col min="11525" max="11525" width="13.25" style="9" customWidth="1"/>
    <col min="11526" max="11526" width="11.5" style="9" bestFit="1" customWidth="1"/>
    <col min="11527" max="11777" width="11" style="9"/>
    <col min="11778" max="11778" width="4.375" style="9" customWidth="1"/>
    <col min="11779" max="11779" width="50.125" style="9" customWidth="1"/>
    <col min="11780" max="11780" width="13.75" style="9" customWidth="1"/>
    <col min="11781" max="11781" width="13.25" style="9" customWidth="1"/>
    <col min="11782" max="11782" width="11.5" style="9" bestFit="1" customWidth="1"/>
    <col min="11783" max="12033" width="11" style="9"/>
    <col min="12034" max="12034" width="4.375" style="9" customWidth="1"/>
    <col min="12035" max="12035" width="50.125" style="9" customWidth="1"/>
    <col min="12036" max="12036" width="13.75" style="9" customWidth="1"/>
    <col min="12037" max="12037" width="13.25" style="9" customWidth="1"/>
    <col min="12038" max="12038" width="11.5" style="9" bestFit="1" customWidth="1"/>
    <col min="12039" max="12289" width="11" style="9"/>
    <col min="12290" max="12290" width="4.375" style="9" customWidth="1"/>
    <col min="12291" max="12291" width="50.125" style="9" customWidth="1"/>
    <col min="12292" max="12292" width="13.75" style="9" customWidth="1"/>
    <col min="12293" max="12293" width="13.25" style="9" customWidth="1"/>
    <col min="12294" max="12294" width="11.5" style="9" bestFit="1" customWidth="1"/>
    <col min="12295" max="12545" width="11" style="9"/>
    <col min="12546" max="12546" width="4.375" style="9" customWidth="1"/>
    <col min="12547" max="12547" width="50.125" style="9" customWidth="1"/>
    <col min="12548" max="12548" width="13.75" style="9" customWidth="1"/>
    <col min="12549" max="12549" width="13.25" style="9" customWidth="1"/>
    <col min="12550" max="12550" width="11.5" style="9" bestFit="1" customWidth="1"/>
    <col min="12551" max="12801" width="11" style="9"/>
    <col min="12802" max="12802" width="4.375" style="9" customWidth="1"/>
    <col min="12803" max="12803" width="50.125" style="9" customWidth="1"/>
    <col min="12804" max="12804" width="13.75" style="9" customWidth="1"/>
    <col min="12805" max="12805" width="13.25" style="9" customWidth="1"/>
    <col min="12806" max="12806" width="11.5" style="9" bestFit="1" customWidth="1"/>
    <col min="12807" max="13057" width="11" style="9"/>
    <col min="13058" max="13058" width="4.375" style="9" customWidth="1"/>
    <col min="13059" max="13059" width="50.125" style="9" customWidth="1"/>
    <col min="13060" max="13060" width="13.75" style="9" customWidth="1"/>
    <col min="13061" max="13061" width="13.25" style="9" customWidth="1"/>
    <col min="13062" max="13062" width="11.5" style="9" bestFit="1" customWidth="1"/>
    <col min="13063" max="13313" width="11" style="9"/>
    <col min="13314" max="13314" width="4.375" style="9" customWidth="1"/>
    <col min="13315" max="13315" width="50.125" style="9" customWidth="1"/>
    <col min="13316" max="13316" width="13.75" style="9" customWidth="1"/>
    <col min="13317" max="13317" width="13.25" style="9" customWidth="1"/>
    <col min="13318" max="13318" width="11.5" style="9" bestFit="1" customWidth="1"/>
    <col min="13319" max="13569" width="11" style="9"/>
    <col min="13570" max="13570" width="4.375" style="9" customWidth="1"/>
    <col min="13571" max="13571" width="50.125" style="9" customWidth="1"/>
    <col min="13572" max="13572" width="13.75" style="9" customWidth="1"/>
    <col min="13573" max="13573" width="13.25" style="9" customWidth="1"/>
    <col min="13574" max="13574" width="11.5" style="9" bestFit="1" customWidth="1"/>
    <col min="13575" max="13825" width="11" style="9"/>
    <col min="13826" max="13826" width="4.375" style="9" customWidth="1"/>
    <col min="13827" max="13827" width="50.125" style="9" customWidth="1"/>
    <col min="13828" max="13828" width="13.75" style="9" customWidth="1"/>
    <col min="13829" max="13829" width="13.25" style="9" customWidth="1"/>
    <col min="13830" max="13830" width="11.5" style="9" bestFit="1" customWidth="1"/>
    <col min="13831" max="14081" width="11" style="9"/>
    <col min="14082" max="14082" width="4.375" style="9" customWidth="1"/>
    <col min="14083" max="14083" width="50.125" style="9" customWidth="1"/>
    <col min="14084" max="14084" width="13.75" style="9" customWidth="1"/>
    <col min="14085" max="14085" width="13.25" style="9" customWidth="1"/>
    <col min="14086" max="14086" width="11.5" style="9" bestFit="1" customWidth="1"/>
    <col min="14087" max="14337" width="11" style="9"/>
    <col min="14338" max="14338" width="4.375" style="9" customWidth="1"/>
    <col min="14339" max="14339" width="50.125" style="9" customWidth="1"/>
    <col min="14340" max="14340" width="13.75" style="9" customWidth="1"/>
    <col min="14341" max="14341" width="13.25" style="9" customWidth="1"/>
    <col min="14342" max="14342" width="11.5" style="9" bestFit="1" customWidth="1"/>
    <col min="14343" max="14593" width="11" style="9"/>
    <col min="14594" max="14594" width="4.375" style="9" customWidth="1"/>
    <col min="14595" max="14595" width="50.125" style="9" customWidth="1"/>
    <col min="14596" max="14596" width="13.75" style="9" customWidth="1"/>
    <col min="14597" max="14597" width="13.25" style="9" customWidth="1"/>
    <col min="14598" max="14598" width="11.5" style="9" bestFit="1" customWidth="1"/>
    <col min="14599" max="14849" width="11" style="9"/>
    <col min="14850" max="14850" width="4.375" style="9" customWidth="1"/>
    <col min="14851" max="14851" width="50.125" style="9" customWidth="1"/>
    <col min="14852" max="14852" width="13.75" style="9" customWidth="1"/>
    <col min="14853" max="14853" width="13.25" style="9" customWidth="1"/>
    <col min="14854" max="14854" width="11.5" style="9" bestFit="1" customWidth="1"/>
    <col min="14855" max="15105" width="11" style="9"/>
    <col min="15106" max="15106" width="4.375" style="9" customWidth="1"/>
    <col min="15107" max="15107" width="50.125" style="9" customWidth="1"/>
    <col min="15108" max="15108" width="13.75" style="9" customWidth="1"/>
    <col min="15109" max="15109" width="13.25" style="9" customWidth="1"/>
    <col min="15110" max="15110" width="11.5" style="9" bestFit="1" customWidth="1"/>
    <col min="15111" max="15361" width="11" style="9"/>
    <col min="15362" max="15362" width="4.375" style="9" customWidth="1"/>
    <col min="15363" max="15363" width="50.125" style="9" customWidth="1"/>
    <col min="15364" max="15364" width="13.75" style="9" customWidth="1"/>
    <col min="15365" max="15365" width="13.25" style="9" customWidth="1"/>
    <col min="15366" max="15366" width="11.5" style="9" bestFit="1" customWidth="1"/>
    <col min="15367" max="15617" width="11" style="9"/>
    <col min="15618" max="15618" width="4.375" style="9" customWidth="1"/>
    <col min="15619" max="15619" width="50.125" style="9" customWidth="1"/>
    <col min="15620" max="15620" width="13.75" style="9" customWidth="1"/>
    <col min="15621" max="15621" width="13.25" style="9" customWidth="1"/>
    <col min="15622" max="15622" width="11.5" style="9" bestFit="1" customWidth="1"/>
    <col min="15623" max="15873" width="11" style="9"/>
    <col min="15874" max="15874" width="4.375" style="9" customWidth="1"/>
    <col min="15875" max="15875" width="50.125" style="9" customWidth="1"/>
    <col min="15876" max="15876" width="13.75" style="9" customWidth="1"/>
    <col min="15877" max="15877" width="13.25" style="9" customWidth="1"/>
    <col min="15878" max="15878" width="11.5" style="9" bestFit="1" customWidth="1"/>
    <col min="15879" max="16129" width="11" style="9"/>
    <col min="16130" max="16130" width="4.375" style="9" customWidth="1"/>
    <col min="16131" max="16131" width="50.125" style="9" customWidth="1"/>
    <col min="16132" max="16132" width="13.75" style="9" customWidth="1"/>
    <col min="16133" max="16133" width="13.25" style="9" customWidth="1"/>
    <col min="16134" max="16134" width="11.5" style="9" bestFit="1" customWidth="1"/>
    <col min="16135" max="16384" width="11" style="9"/>
  </cols>
  <sheetData>
    <row r="2" spans="1:6" x14ac:dyDescent="0.2">
      <c r="A2" s="59" t="s">
        <v>222</v>
      </c>
    </row>
    <row r="3" spans="1:6" x14ac:dyDescent="0.2">
      <c r="A3" s="59"/>
    </row>
    <row r="4" spans="1:6" ht="45.75" customHeight="1" x14ac:dyDescent="0.2">
      <c r="A4" s="85" t="s">
        <v>223</v>
      </c>
      <c r="B4" s="85" t="s">
        <v>224</v>
      </c>
      <c r="C4" s="85"/>
      <c r="D4" s="86" t="s">
        <v>225</v>
      </c>
      <c r="E4" s="86" t="s">
        <v>226</v>
      </c>
      <c r="F4" s="86" t="s">
        <v>227</v>
      </c>
    </row>
    <row r="5" spans="1:6" ht="45" x14ac:dyDescent="0.2">
      <c r="A5" s="87">
        <v>1</v>
      </c>
      <c r="B5" s="87" t="s">
        <v>440</v>
      </c>
      <c r="C5" s="87" t="s">
        <v>439</v>
      </c>
      <c r="D5" s="88">
        <v>0.4</v>
      </c>
      <c r="E5" s="88">
        <v>0.6</v>
      </c>
      <c r="F5" s="89" t="s">
        <v>228</v>
      </c>
    </row>
    <row r="20" spans="5:8" ht="14.25" x14ac:dyDescent="0.2">
      <c r="E20" s="831"/>
      <c r="F20" s="831"/>
      <c r="G20"/>
    </row>
    <row r="21" spans="5:8" ht="14.25" x14ac:dyDescent="0.2">
      <c r="E21" s="831"/>
      <c r="F21" s="831"/>
      <c r="G21"/>
      <c r="H21" s="9" t="str">
        <f>Fragenkatalog!AE353</f>
        <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125772B4DCED2547B36DCD5B3AD8D66E" ma:contentTypeVersion="25" ma:contentTypeDescription="Ein neues Dokument erstellen." ma:contentTypeScope="" ma:versionID="f741c2a36b72eeb15dabe0b2c560c9a9">
  <xsd:schema xmlns:xsd="http://www.w3.org/2001/XMLSchema" xmlns:xs="http://www.w3.org/2001/XMLSchema" xmlns:p="http://schemas.microsoft.com/office/2006/metadata/properties" xmlns:ns2="f0a6c3f4-25a7-4ed4-8aeb-4a0769efc5e6" xmlns:ns3="ba583da3-5591-4248-ab4a-2115bb7f9dc5" xmlns:ns4="85add35d-c6e0-4489-8974-a92c8b04369d" targetNamespace="http://schemas.microsoft.com/office/2006/metadata/properties" ma:root="true" ma:fieldsID="bc572bb19dd739e1d7bb6e6803c672b1" ns2:_="" ns3:_="" ns4:_="">
    <xsd:import namespace="f0a6c3f4-25a7-4ed4-8aeb-4a0769efc5e6"/>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2:Gültig_x0020_ab" minOccurs="0"/>
                <xsd:element ref="ns2:Gültig_x0020_bis" minOccurs="0"/>
                <xsd:element ref="ns2:Online_x0020_ab" minOccurs="0"/>
                <xsd:element ref="ns3:Verantwortlicher"/>
                <xsd:element ref="ns4:_dlc_DocIdUrl" minOccurs="0"/>
                <xsd:element ref="ns4:_dlc_DocIdPersistId" minOccurs="0"/>
                <xsd:element ref="ns4:_dlc_DocId" minOccurs="0"/>
                <xsd:element ref="ns4:SharedWithUsers" minOccurs="0"/>
                <xsd:element ref="ns2:j0321ce628a14bedbca7f692c0db0ac3" minOccurs="0"/>
                <xsd:element ref="ns4:TaxCatchAll" minOccurs="0"/>
                <xsd:element ref="ns2:ibf2b30988204b4cb71bd207196b7d5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VwV" ma:index="5" ma:displayName="VwV" ma:list="{89b8ba3e-d75f-4834-96ba-b3ff4cb93f65}" ma:internalName="VwV" ma:readOnly="false" ma:showField="Title">
      <xsd:simpleType>
        <xsd:restriction base="dms:Lookup"/>
      </xsd:simpleType>
    </xsd:element>
    <xsd:element name="Foerdertatbestand" ma:index="6" ma:displayName="Foerdertatbestand" ma:list="{85163718-c2b4-4817-9310-dc5c3d4d3d04}" ma:internalName="Foerdertatbestand" ma:readOnly="false" ma:showField="Title">
      <xsd:simpleType>
        <xsd:restriction base="dms:Lookup"/>
      </xsd:simpleType>
    </xsd:element>
    <xsd:element name="Verfahrensschritt1" ma:index="7" ma:displayName="Verfahrensschritt" ma:list="{942f70ff-0389-467d-af4b-a769cd2a42e9}" ma:internalName="Verfahrensschritt1" ma:readOnly="false" ma:showField="Title">
      <xsd:simpleType>
        <xsd:restriction base="dms:Lookup"/>
      </xsd:simpleType>
    </xsd:element>
    <xsd:element name="Inhalt_x0020_des_x0020_Dokuments" ma:index="8" ma:displayName="Inhalt des Dokuments" ma:list="{99babd41-2196-463a-82e9-41d19e38de8a}" ma:internalName="Inhalt_x0020_des_x0020_Dokuments" ma:readOnly="false" ma:showField="Title">
      <xsd:simpleType>
        <xsd:restriction base="dms:Lookup"/>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4"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7"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Url" ma:index="14"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Wert der Dokument-ID" ma:description="Der Wert der diesem Element zugewiesenen Dokument-ID." ma:internalName="_dlc_DocId" ma:readOnly="true">
      <xsd:simpleType>
        <xsd:restriction base="dms:Text"/>
      </xsd:simpleType>
    </xsd:element>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5" nillable="true" ma:displayName="Taxonomy Catch All Column" ma:descriptio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5add35d-c6e0-4489-8974-a92c8b04369d">MLRID-106754373-259</_dlc_DocId>
    <_dlc_DocIdUrl xmlns="85add35d-c6e0-4489-8974-a92c8b04369d">
      <Url>http://sp.bitbw.bwl.de/MLR/EFRE/EFRE-Formulare/_layouts/15/DocIdRedir.aspx?ID=MLRID-106754373-259</Url>
      <Description>MLRID-106754373-259</Description>
    </_dlc_DocIdUrl>
    <Verfahrensschritt1 xmlns="f0a6c3f4-25a7-4ed4-8aeb-4a0769efc5e6">5</Verfahrensschritt1>
    <Standort xmlns="f0a6c3f4-25a7-4ed4-8aeb-4a0769efc5e6">Öffentliches Dokument</Standort>
    <Gültig_x0020_bis xmlns="f0a6c3f4-25a7-4ed4-8aeb-4a0769efc5e6" xsi:nil="true"/>
    <Verantwortlicher xmlns="ba583da3-5591-4248-ab4a-2115bb7f9dc5">
      <UserInfo>
        <DisplayName>Janusch, Christine (MLR)</DisplayName>
        <AccountId>351</AccountId>
        <AccountType/>
      </UserInfo>
    </Verantwortlicher>
    <VwV xmlns="f0a6c3f4-25a7-4ed4-8aeb-4a0769efc5e6">5</VwV>
    <Foerdertatbestand xmlns="f0a6c3f4-25a7-4ed4-8aeb-4a0769efc5e6">9</Foerdertatbestand>
    <Art_x0020_des_x0020_Formulars xmlns="f0a6c3f4-25a7-4ed4-8aeb-4a0769efc5e6">VwV-spezifisch</Art_x0020_des_x0020_Formulars>
    <Online_x0020_ab xmlns="f0a6c3f4-25a7-4ed4-8aeb-4a0769efc5e6">2015-09-28T22:00:00+00:00</Online_x0020_ab>
    <Gültig_x0020_ab xmlns="f0a6c3f4-25a7-4ed4-8aeb-4a0769efc5e6">2015-09-28T22:00:00+00:00</Gültig_x0020_ab>
    <Inhalt_x0020_des_x0020_Dokuments xmlns="f0a6c3f4-25a7-4ed4-8aeb-4a0769efc5e6">9</Inhalt_x0020_des_x0020_Dokuments>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documentManagement>
</p:properties>
</file>

<file path=customXml/itemProps1.xml><?xml version="1.0" encoding="utf-8"?>
<ds:datastoreItem xmlns:ds="http://schemas.openxmlformats.org/officeDocument/2006/customXml" ds:itemID="{976FB7E0-F8E4-439D-B3F2-03C1661D6D4B}">
  <ds:schemaRefs>
    <ds:schemaRef ds:uri="http://schemas.microsoft.com/sharepoint/v3/contenttype/forms"/>
  </ds:schemaRefs>
</ds:datastoreItem>
</file>

<file path=customXml/itemProps2.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3.xml><?xml version="1.0" encoding="utf-8"?>
<ds:datastoreItem xmlns:ds="http://schemas.openxmlformats.org/officeDocument/2006/customXml" ds:itemID="{717432C7-4074-49D6-B128-CC5274EB5D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6c3f4-25a7-4ed4-8aeb-4a0769efc5e6"/>
    <ds:schemaRef ds:uri="ba583da3-5591-4248-ab4a-2115bb7f9dc5"/>
    <ds:schemaRef ds:uri="85add35d-c6e0-4489-8974-a92c8b0436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ECF4AA5-7791-414A-84F9-52C0BBC5935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a583da3-5591-4248-ab4a-2115bb7f9dc5"/>
    <ds:schemaRef ds:uri="f0a6c3f4-25a7-4ed4-8aeb-4a0769efc5e6"/>
    <ds:schemaRef ds:uri="http://purl.org/dc/terms/"/>
    <ds:schemaRef ds:uri="http://schemas.openxmlformats.org/package/2006/metadata/core-properties"/>
    <ds:schemaRef ds:uri="85add35d-c6e0-4489-8974-a92c8b04369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59</vt:i4>
      </vt:variant>
    </vt:vector>
  </HeadingPairs>
  <TitlesOfParts>
    <vt:vector size="63" baseType="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Fragenkatalog!_ftnref1</vt:lpstr>
      <vt:lpstr>_Maßnahmencode</vt:lpstr>
      <vt:lpstr>_O33_Fläche</vt:lpstr>
      <vt:lpstr>_Projektbezeichnung</vt:lpstr>
      <vt:lpstr>Beschaffung9</vt:lpstr>
      <vt:lpstr>Diversity_Management</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Kussauer, Max (LGL)</cp:lastModifiedBy>
  <cp:lastPrinted>2021-03-09T08:27:16Z</cp:lastPrinted>
  <dcterms:created xsi:type="dcterms:W3CDTF">2014-06-12T07:06:41Z</dcterms:created>
  <dcterms:modified xsi:type="dcterms:W3CDTF">2021-03-09T08:32:33Z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0x010100125772B4DCED2547B36DCD5B3AD8D66E</vt:lpwstr>
  </property>
  <property fmtid="{D5CDD505-2E9C-101B-9397-08002B2CF9AE}" pid="3" name="_dlc_DocIdItemGuid">
    <vt:lpwstr>1b63516e-1463-4a43-9bae-aadef6a3ba28</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