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S:\BWPLUS\BWSSG - Serielle Sanierung von Wohngebäuden\Ausschreibung\"/>
    </mc:Choice>
  </mc:AlternateContent>
  <bookViews>
    <workbookView xWindow="0" yWindow="0" windowWidth="28800" windowHeight="12300"/>
  </bookViews>
  <sheets>
    <sheet name="Antrag" sheetId="4" r:id="rId1"/>
    <sheet name="1. Investausgaben beant.Projekt" sheetId="5" r:id="rId2"/>
    <sheet name="2. Indikatoren" sheetId="10" r:id="rId3"/>
  </sheets>
  <definedNames>
    <definedName name="_xlnm._FilterDatabase" localSheetId="0" hidden="1">Antrag!$A$1:$T$20</definedName>
    <definedName name="_xlnm.Print_Area" localSheetId="1">'1. Investausgaben beant.Projekt'!$A$1:$G$139</definedName>
    <definedName name="_xlnm.Print_Area" localSheetId="2">'2. Indikatoren'!$A$2:$AG$44</definedName>
    <definedName name="_xlnm.Print_Area" localSheetId="0">Antrag!$A$2:$S$354</definedName>
    <definedName name="_xlnm.Print_Titles" localSheetId="0">Antrag!$12:$12</definedName>
    <definedName name="MmExcelLinker_56B3F9EF_F3FA_4428_A8C2_D2C225BAC8CE" localSheetId="0">Antrag!#REF!</definedName>
    <definedName name="MmExcelLinker_56B3F9EF_F3FA_4428_A8C2_D2C225BAC8CE">#REF!</definedName>
    <definedName name="Text1" localSheetId="0">Antrag!#REF!</definedName>
    <definedName name="Text10" localSheetId="0">Antrag!#REF!</definedName>
    <definedName name="Text11" localSheetId="0">Antrag!#REF!</definedName>
    <definedName name="Text12" localSheetId="0">Antrag!#REF!</definedName>
    <definedName name="Text13" localSheetId="0">Antrag!#REF!</definedName>
    <definedName name="Text14" localSheetId="0">Antrag!#REF!</definedName>
    <definedName name="Text15" localSheetId="0">Antrag!#REF!</definedName>
    <definedName name="Text16" localSheetId="0">Antrag!#REF!</definedName>
    <definedName name="Text17" localSheetId="0">Antrag!#REF!</definedName>
    <definedName name="Text18" localSheetId="0">Antrag!#REF!</definedName>
    <definedName name="Text19" localSheetId="0">Antrag!#REF!</definedName>
    <definedName name="Text2" localSheetId="0">Antrag!#REF!</definedName>
    <definedName name="Text20" localSheetId="0">Antrag!#REF!</definedName>
    <definedName name="Text21" localSheetId="0">Antrag!#REF!</definedName>
    <definedName name="Text22" localSheetId="0">Antrag!#REF!</definedName>
    <definedName name="Text3" localSheetId="0">Antrag!#REF!</definedName>
    <definedName name="Text4" localSheetId="0">Antrag!#REF!</definedName>
    <definedName name="Text5" localSheetId="0">Antrag!#REF!</definedName>
    <definedName name="Text6" localSheetId="0">Antrag!#REF!</definedName>
    <definedName name="Text62" localSheetId="0">Antrag!#REF!</definedName>
    <definedName name="Text63" localSheetId="0">Antrag!#REF!</definedName>
    <definedName name="Text64" localSheetId="0">Antrag!#REF!</definedName>
    <definedName name="Text7" localSheetId="0">Antrag!#REF!</definedName>
    <definedName name="Text8" localSheetId="0">Antrag!#REF!</definedName>
    <definedName name="Text9" localSheetId="0">Antrag!#REF!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111" i="4" l="1"/>
  <c r="X110" i="4"/>
  <c r="X108" i="4"/>
  <c r="X107" i="4"/>
  <c r="Y107" i="4"/>
  <c r="K194" i="4"/>
  <c r="K193" i="4" l="1"/>
  <c r="Y110" i="4"/>
  <c r="M196" i="4" s="1"/>
  <c r="N196" i="4" s="1"/>
  <c r="N177" i="4"/>
  <c r="K196" i="4"/>
  <c r="K195" i="4"/>
  <c r="B197" i="4"/>
  <c r="B196" i="4"/>
  <c r="B195" i="4"/>
  <c r="B194" i="4"/>
  <c r="B193" i="4"/>
  <c r="Y111" i="4"/>
  <c r="M197" i="4" s="1"/>
  <c r="Y108" i="4"/>
  <c r="M194" i="4" s="1"/>
  <c r="M193" i="4"/>
  <c r="N193" i="4" s="1"/>
  <c r="W109" i="4"/>
  <c r="V108" i="4"/>
  <c r="L107" i="4" s="1"/>
  <c r="Y109" i="4" l="1"/>
  <c r="M195" i="4" s="1"/>
  <c r="X109" i="4"/>
  <c r="L193" i="4"/>
  <c r="Y112" i="4" l="1"/>
  <c r="B7" i="10"/>
  <c r="B5" i="10" l="1"/>
  <c r="J31" i="10" l="1"/>
  <c r="J30" i="10"/>
  <c r="J29" i="10"/>
  <c r="J28" i="10"/>
  <c r="J27" i="10"/>
  <c r="Q27" i="10"/>
  <c r="Q28" i="10"/>
  <c r="Q29" i="10"/>
  <c r="Q30" i="10"/>
  <c r="Q31" i="10"/>
  <c r="V28" i="10" l="1"/>
  <c r="V30" i="10"/>
  <c r="V27" i="10"/>
  <c r="V29" i="10"/>
  <c r="V31" i="10"/>
  <c r="P209" i="4"/>
  <c r="B9" i="5"/>
  <c r="B8" i="5"/>
  <c r="V33" i="10" l="1"/>
  <c r="K227" i="4"/>
  <c r="K241" i="4"/>
  <c r="L195" i="4" l="1"/>
  <c r="K234" i="4"/>
  <c r="N195" i="4" l="1"/>
  <c r="P195" i="4" s="1"/>
  <c r="N197" i="4"/>
  <c r="P193" i="4"/>
  <c r="N194" i="4"/>
  <c r="O118" i="4"/>
  <c r="B188" i="4"/>
  <c r="B187" i="4"/>
  <c r="N188" i="4"/>
  <c r="N187" i="4"/>
  <c r="B186" i="4"/>
  <c r="B185" i="4"/>
  <c r="B184" i="4"/>
  <c r="B183" i="4"/>
  <c r="B182" i="4"/>
  <c r="B181" i="4"/>
  <c r="B180" i="4"/>
  <c r="B179" i="4"/>
  <c r="B178" i="4"/>
  <c r="N186" i="4"/>
  <c r="N185" i="4"/>
  <c r="N184" i="4"/>
  <c r="N183" i="4"/>
  <c r="N182" i="4"/>
  <c r="N181" i="4"/>
  <c r="N180" i="4"/>
  <c r="N179" i="4"/>
  <c r="N178" i="4"/>
  <c r="B177" i="4"/>
  <c r="N176" i="4"/>
  <c r="K174" i="4"/>
  <c r="L174" i="4" s="1"/>
  <c r="M174" i="4" s="1"/>
  <c r="B176" i="4"/>
  <c r="N189" i="4" l="1"/>
  <c r="F90" i="5"/>
  <c r="F89" i="5"/>
  <c r="F88" i="5"/>
  <c r="F87" i="5"/>
  <c r="F86" i="5"/>
  <c r="F85" i="5"/>
  <c r="F129" i="5"/>
  <c r="F81" i="5"/>
  <c r="F80" i="5"/>
  <c r="F79" i="5"/>
  <c r="F78" i="5"/>
  <c r="F74" i="5"/>
  <c r="F73" i="5"/>
  <c r="F72" i="5"/>
  <c r="F71" i="5"/>
  <c r="F70" i="5"/>
  <c r="F91" i="5" l="1"/>
  <c r="P183" i="4" s="1"/>
  <c r="F63" i="5"/>
  <c r="F62" i="5"/>
  <c r="F61" i="5"/>
  <c r="F60" i="5"/>
  <c r="F59" i="5"/>
  <c r="F58" i="5"/>
  <c r="F57" i="5"/>
  <c r="F56" i="5"/>
  <c r="F51" i="5"/>
  <c r="F50" i="5"/>
  <c r="F49" i="5"/>
  <c r="F48" i="5"/>
  <c r="F47" i="5"/>
  <c r="F43" i="5"/>
  <c r="F42" i="5"/>
  <c r="F41" i="5"/>
  <c r="F40" i="5"/>
  <c r="F36" i="5"/>
  <c r="F35" i="5"/>
  <c r="F34" i="5"/>
  <c r="F33" i="5"/>
  <c r="F32" i="5"/>
  <c r="F31" i="5"/>
  <c r="F30" i="5"/>
  <c r="F29" i="5"/>
  <c r="F28" i="5"/>
  <c r="F24" i="5"/>
  <c r="F23" i="5"/>
  <c r="F22" i="5"/>
  <c r="F21" i="5"/>
  <c r="F20" i="5"/>
  <c r="F19" i="5"/>
  <c r="B2" i="5"/>
  <c r="F44" i="5" l="1"/>
  <c r="P178" i="4" s="1"/>
  <c r="F37" i="5"/>
  <c r="P177" i="4" s="1"/>
  <c r="U90" i="4"/>
  <c r="U89" i="4"/>
  <c r="U88" i="4"/>
  <c r="U87" i="4"/>
  <c r="F100" i="5" l="1"/>
  <c r="F99" i="5"/>
  <c r="F98" i="5"/>
  <c r="F97" i="5"/>
  <c r="F96" i="5"/>
  <c r="F95" i="5"/>
  <c r="F110" i="5"/>
  <c r="F109" i="5"/>
  <c r="F108" i="5"/>
  <c r="F107" i="5"/>
  <c r="F106" i="5"/>
  <c r="F128" i="5"/>
  <c r="F127" i="5"/>
  <c r="F126" i="5"/>
  <c r="F137" i="5"/>
  <c r="F136" i="5"/>
  <c r="F135" i="5"/>
  <c r="F134" i="5"/>
  <c r="F133" i="5"/>
  <c r="F125" i="5"/>
  <c r="F124" i="5"/>
  <c r="F123" i="5"/>
  <c r="F122" i="5"/>
  <c r="F121" i="5"/>
  <c r="F117" i="5"/>
  <c r="F116" i="5"/>
  <c r="F115" i="5"/>
  <c r="F114" i="5"/>
  <c r="F105" i="5"/>
  <c r="F104" i="5"/>
  <c r="F94" i="5"/>
  <c r="F55" i="5"/>
  <c r="F52" i="5"/>
  <c r="P179" i="4" s="1"/>
  <c r="F18" i="5"/>
  <c r="F25" i="5" s="1"/>
  <c r="P176" i="4" s="1"/>
  <c r="F138" i="5" l="1"/>
  <c r="P188" i="4" s="1"/>
  <c r="F111" i="5"/>
  <c r="P185" i="4" s="1"/>
  <c r="F118" i="5"/>
  <c r="P186" i="4" s="1"/>
  <c r="F130" i="5"/>
  <c r="P187" i="4" s="1"/>
  <c r="L194" i="4"/>
  <c r="P194" i="4" s="1"/>
  <c r="F101" i="5"/>
  <c r="P184" i="4" s="1"/>
  <c r="F82" i="5"/>
  <c r="P182" i="4" s="1"/>
  <c r="F64" i="5"/>
  <c r="P180" i="4" s="1"/>
  <c r="F75" i="5"/>
  <c r="P181" i="4" s="1"/>
  <c r="P189" i="4" l="1"/>
  <c r="AD3" i="10"/>
  <c r="G1" i="5"/>
  <c r="B2" i="10"/>
  <c r="E359" i="4"/>
  <c r="E358" i="4"/>
  <c r="E357" i="4"/>
  <c r="E356" i="4"/>
  <c r="B5" i="5"/>
  <c r="B11" i="5"/>
  <c r="M189" i="4"/>
  <c r="L189" i="4"/>
  <c r="K189" i="4"/>
  <c r="K197" i="4" l="1"/>
  <c r="L197" i="4" s="1"/>
  <c r="P197" i="4" s="1"/>
  <c r="G101" i="4"/>
  <c r="K243" i="4"/>
  <c r="L196" i="4"/>
  <c r="P196" i="4" s="1"/>
  <c r="E360" i="4"/>
  <c r="L361" i="4"/>
  <c r="P199" i="4" l="1"/>
  <c r="V199" i="4" s="1"/>
  <c r="G100" i="4"/>
  <c r="M101" i="4" s="1"/>
  <c r="P200" i="4"/>
  <c r="V200" i="4" s="1"/>
  <c r="V35" i="10"/>
  <c r="V34" i="10"/>
  <c r="M102" i="4"/>
  <c r="L359" i="4"/>
  <c r="V201" i="4" l="1"/>
  <c r="P201" i="4" s="1"/>
  <c r="G102" i="4" s="1"/>
  <c r="L356" i="4"/>
  <c r="L357" i="4" s="1"/>
</calcChain>
</file>

<file path=xl/comments1.xml><?xml version="1.0" encoding="utf-8"?>
<comments xmlns="http://schemas.openxmlformats.org/spreadsheetml/2006/main">
  <authors>
    <author>Heintz, Roland (PTKA)</author>
  </authors>
  <commentList>
    <comment ref="B229" authorId="0" shapeId="0">
      <text>
        <r>
          <rPr>
            <b/>
            <sz val="9"/>
            <color indexed="81"/>
            <rFont val="Segoe UI"/>
            <family val="2"/>
          </rPr>
          <t>(PTKA):</t>
        </r>
        <r>
          <rPr>
            <sz val="9"/>
            <color indexed="81"/>
            <rFont val="Segoe UI"/>
            <family val="2"/>
          </rPr>
          <t xml:space="preserve">
Bei KfW-55 Standard können pro Wohneinheit max.  100.000 Euro Kredit über die KfW-Bank beantragt werden.
</t>
        </r>
      </text>
    </comment>
    <comment ref="B230" authorId="0" shapeId="0">
      <text>
        <r>
          <rPr>
            <b/>
            <sz val="9"/>
            <color indexed="81"/>
            <rFont val="Segoe UI"/>
            <family val="2"/>
          </rPr>
          <t>(PTKA):</t>
        </r>
        <r>
          <rPr>
            <sz val="9"/>
            <color indexed="81"/>
            <rFont val="Segoe UI"/>
            <family val="2"/>
          </rPr>
          <t xml:space="preserve">
Bei KfW-70 Standard können pro Wohneinheit max. 100.000 Euro Kredit über die KfW-Bank beantragt werden.</t>
        </r>
      </text>
    </comment>
    <comment ref="B231" authorId="0" shapeId="0">
      <text>
        <r>
          <rPr>
            <b/>
            <sz val="9"/>
            <color indexed="81"/>
            <rFont val="Segoe UI"/>
            <family val="2"/>
          </rPr>
          <t>(PTKA):</t>
        </r>
        <r>
          <rPr>
            <sz val="9"/>
            <color indexed="81"/>
            <rFont val="Segoe UI"/>
            <family val="2"/>
          </rPr>
          <t xml:space="preserve">
Bei KfW können für Einzelmaßnahmen pro Wohneinheit max. 50.000 Euro Kredit über die KfW-Bank beantragt werden.</t>
        </r>
      </text>
    </comment>
    <comment ref="B232" authorId="0" shapeId="0">
      <text>
        <r>
          <rPr>
            <b/>
            <sz val="9"/>
            <color indexed="81"/>
            <rFont val="Segoe UI"/>
            <family val="2"/>
          </rPr>
          <t>(PTKA):</t>
        </r>
        <r>
          <rPr>
            <sz val="9"/>
            <color indexed="81"/>
            <rFont val="Segoe UI"/>
            <family val="2"/>
          </rPr>
          <t xml:space="preserve">
KfW 55 max. Kredit pro Wohneinheit = 30.000 Euro / Förderung 30% 
KfW 70 max. Kredit pro Wohneinheit = 25.000 Euro / Förderung 25%
Nur Heizung od. Lüftung max. Kredit pro Wohneinheit 7.500 Euro / Förderung 15%
Einzelmaßnahmen (Dach, Wand) max. Kredit pro Wohneinheit 5.000 Euro / Förderung 10%</t>
        </r>
      </text>
    </comment>
  </commentList>
</comments>
</file>

<file path=xl/comments2.xml><?xml version="1.0" encoding="utf-8"?>
<comments xmlns="http://schemas.openxmlformats.org/spreadsheetml/2006/main">
  <authors>
    <author>Jenschke, Kai (PTKA)</author>
  </authors>
  <commentList>
    <comment ref="B27" authorId="0" shapeId="0">
      <text>
        <r>
          <rPr>
            <b/>
            <sz val="9"/>
            <color indexed="81"/>
            <rFont val="Segoe UI"/>
            <family val="2"/>
          </rPr>
          <t>Jenschke, Kai (PTKA):</t>
        </r>
        <r>
          <rPr>
            <sz val="9"/>
            <color indexed="81"/>
            <rFont val="Segoe UI"/>
            <family val="2"/>
          </rPr>
          <t xml:space="preserve">
 Abbrucharbeiten (wie Abklopfen des alten Putzes, Abbruch von nicht thermisch getrennten Balkonen oder Treppenhäusern inklusive dann notwendiger Neuerrichtung) und Entsorgung (inklusive Schadstoffe und Sonderabfälle)
 Gutachten für Baustoffuntersuchungen bestehender Bauteile
 Erdaushub bei Dämmung von erdberührten Außenflächen inklusive Sicherungsmaßnahmen
 notwendige Bauwerkstrockenlegung
 Erhöhung des Dachüberstandes
 Bohrungen für Kerndämmungen
 Ein- beziehungsweise Anbringen der Wärmedämmung, auch in Gebäudetrennfugen
 Einbringen von Kerndämmung und Einblasdämmung
 Maßnahmen zur Wärmebrückenreduktion wie thermische Ertüchtigung bestehender Balkone/Loggien inklusive nachträgliche Verglasung von unbeheizten Loggien, Dämmung von Heizkörper-nischen und Sanierung kritischer Wärmebrücken im Raum
 Einbau neuer beziehungsweise Erneuerung der Fensterbänke
 Sommerlicher Wärmeschutz: Einbau neuer beziehungsweise Erneuerung von Rollläden und außen liegenden Verschattungs-elementen
 Dämmung und Ertüchtigung von vorhandenen Rollladenkästen
 Maler- und Putzarbeiten inklusive Stuckateurarbeiten, Fassadenverkleidung, zum Beispiel Klinker
 Ersatz, Erneuerung und Erweiterung von Außenwänden
 Einbau von Dämmsteinen
 Erneuerung von Ausfachungen bei Fachwerkaußenwänden
 Maßnahmen zum Schlagregenschutz
 Maßnahmen zur Schalldämmung
 Austausch von Glasbausteinen durch Mauerwerk
 Erneuerung der Briefkasten- und Klingelanlage
 Erneuerung Windfang, Vordachkonstruktionen, Geländer und Eingangsstufen
 Verlegung der Regenrohre
 Wiederherstellung der Außenanlage/Rabatte
 hydraulischer Abgleich des Zentralheizungssystems inklusive Strangregulierung, Ventil und Pumpenerneuerung
 Erhalt von Nistplätzen für Gebäudebrüter, zum Beispiel durch Einbau von Nistkästen/Niststeinen in die Fassade oder in die Wärmedämmung sowie besondere Konstruktionen in Traufkästen; weitere Informationen unter www.bund-hannover.de "Artenschutz an Gebäuden" und www.bund-dueren.de "Artenschutz"</t>
        </r>
      </text>
    </comment>
    <comment ref="B31" authorId="0" shapeId="0">
      <text>
        <r>
          <rPr>
            <b/>
            <sz val="9"/>
            <color indexed="81"/>
            <rFont val="Segoe UI"/>
            <family val="2"/>
          </rPr>
          <t>Jenschke, Kai (PTKA):</t>
        </r>
        <r>
          <rPr>
            <sz val="9"/>
            <color indexed="81"/>
            <rFont val="Segoe UI"/>
            <family val="2"/>
          </rPr>
          <t xml:space="preserve">
 Ausbau und Entsorgung (inklusive Schadstoffe und Sonderabfälle)
 Austausch, Ertüchtigung (Neuverglasung, Überarbeitung der Rahmen, Herstellung von Gang- und Schließbarkeit sowie Verbesserung der Fugendichtheit und der Schlagregendichtheit) und Einbau neuer Fenster, Fenstertüren und Außentüren beziehungsweise deren erstmaliger Einbau
 Einbau von Fensterlüftern und Außenwandluftdurchlässen (Außenwand-Luftdurchlass/lässe)
 Austausch von Glasbausteinen durch neue Fenster
 Maßnahmen zur Wärmebrückenreduktion, auch Dämmung von Heizkörpernischen, Sanierung kritischer Wärmebrücken im Raum
 Maßnahmen zur Schalldämmung
 Abdichtung der Fugen
 Einbau neuer beziehungsweise Erneuerung der Fensterbänke
 Sommerlicher Wärmeschutz: Einbau neuer beziehungsweise Erneuerung von Rollläden und außen liegenden Verschattungs-elementen nach DIN 4108-2
 Dämmung und Ertüchtigung von vorhandenen Rollladenkästen
 Fliegengitter, sofern diese fest eingebaut sind
 Erneuerung des Heizkörpers bei Einbau größerer Fenster und daraus geringerer Brüstungshöhen
 Notwendige Putz- und Malerarbeiten im Fensterbereich (gegebenenfalls anteilig)
 Erneuerung Hauseingangstüren sowie anderer Außentüren innerhalb der thermischen Gebäudehülle. Bei Mehrfamilienhäusern zum Beispiel auch Erneuerung von Wohnungseingangstüren zum unbeheizten Treppenhaus, Türen zum unbeheizten Keller oder Dachboden, Bodenklappen zum unbeheizten Dachboden
 notwendige Elektroarbeiten für elektrisch betriebene Fenster und Türen, Anschlüsse an Einbruchsicherungen
 einbruchhemmende Haus- und Wohnungseingangstüren der Widerstandsklasse RC2 nach DIN EN 1627 oder besser, (auch ohne Nachweis über die Berücksichtigung der Festigkeit und Ausführung der umgebenden Wände)
 einbruchhemmende Fenster, Fenstertüren und -rahmen sowie Außentüren der Widerstandsklasse RC2 nach DIN EN 1627 oder besser, auch ohne Einhaltung der sicherheitstechnischen Anforderungen an die umgebenden Wandbauteile
 Pilzkopfverriegelungen, drehgehemmter Fenstergriff, Sicherheits-verglasung, selbstverriegelnde Mehrfachverriegelung, Sicherheitsrosette, verdeckt liegender Profilzylinder oder Sicherheitsprofilzylinder, Bandseitensicherung et cetera
 Nachrüstsysteme wie Beschläge und Schlösser nach DIN 18104 Teil 1 oder 2, Mehrfachverriegelungssysteme mit Sperrbügelfunktion
nach DIN 18251, Klasse 3 oder besser sowie Einsteckschlösser nach DIN 18251, Klasse 4 oder besser
 Neuverglasung, Entsorgung der Altverglasung
 Empfehlung zum Einbruchschutz bei Neuverglasung: Einbruchhemmendes Glas entsprechend P4A oder besser nach EN 356
 Überarbeitung der Rahmen und Flügel mit gegebenenfalls erforderlichen Aus- und Einbau
 Herstellung von Gang- und Schließbarkeit
 Erneuerung beziehungsweise Einbau von Dichtungen, zum Beispiel Falzdichtung, Lippendichtung
 Dämmung der Einbaufuge
 Herstellung eines luftdichten Anschlusses innen
 Herstellung eines schlagregendichten Anschlusses außen
 Sommerlicher Wärmeschutz: Einbau neuer beziehungsweise Erneuerung von Rollläden und außen liegenden Verschattungs-elementen
 Dämmung und Ertüchtigung von vorhandenen Rollladenkästen
 Maßnahmen zur Schalldämmung
 Runderneuerung von Kastenfenstern aus Holz. Für Energieeffizienz-Experten bietet zum Beispiel der Verband Fenster und Fassade den Leitfaden "Runderneuerung von Kastenfenstern aus Holz" unter www.window.de an
 Alle unter "Erneuerung und Austausch von Fenstern und Außentüren" genannten Maßnahmen zum Einbruchschutz</t>
        </r>
      </text>
    </comment>
    <comment ref="B39" authorId="0" shapeId="0">
      <text>
        <r>
          <rPr>
            <b/>
            <sz val="9"/>
            <color indexed="81"/>
            <rFont val="Segoe UI"/>
            <family val="2"/>
          </rPr>
          <t>Jenschke, Kai (PTKA):</t>
        </r>
        <r>
          <rPr>
            <sz val="9"/>
            <color indexed="81"/>
            <rFont val="Segoe UI"/>
            <family val="2"/>
          </rPr>
          <t xml:space="preserve">
 notwendige Abbrucharbeiten und Entsorgung (inklusive Schadstoffe und Sonderabfälle)
 Bauwerkstrockenlegung
 Aufbringen der Wärmedämmung
 Einbringen von Kerndämmung und Einblasdämmung
 Maßnahmen zur Wärmebrückenreduktion
 notwendige Folgearbeiten an angrenzenden Bauteilen
 notwendige Maler- und Putzarbeiten
 Estrich, Trittschalldämmung, Bodenbelag (sofern Kellerdecke "von oben" gedämmt wird)
 Maßnahmen zur Schalldämmung
 Wiederherstellung der Begehbarkeit des neu gedämmten Bodens
 notwendige Arbeiten an den Versorgungsleitungen, zum Beispiel Verlegung von Elektroanschlüssen
 Erneuerung von energetisch relevanten Türen oder wärmedämmenden Bodentreppen, zum Beispiel zum Keller oder Dachboden, sowie von wärmedämmenden Bodenklappen zum unbeheizten Dachboden
 hydraulischer Abgleich des Zentralheizungssystems inklusive Strangregulierung, Ventil und Pumpenerneuerung</t>
        </r>
      </text>
    </comment>
    <comment ref="B46" authorId="0" shapeId="0">
      <text>
        <r>
          <rPr>
            <b/>
            <sz val="9"/>
            <color indexed="81"/>
            <rFont val="Segoe UI"/>
            <family val="2"/>
          </rPr>
          <t>Jenschke, Kai (PTKA):</t>
        </r>
        <r>
          <rPr>
            <sz val="9"/>
            <color indexed="81"/>
            <rFont val="Segoe UI"/>
            <family val="2"/>
          </rPr>
          <t xml:space="preserve">
Abbrucharbeiten wie alte Dämmung, Dacheindeckung, Dachpappe, Schweißbahnen oder Asbest und deren Entsorgung (inklusive Schadstoffe und Sonderabfälle)
 Gutachten für Baustoffuntersuchungen bestehender Bauteile
 Erneuerung der Dachlattung
 Einbau von Unterspannbahn, Luftdichtheitsschicht und Dampfsperre
 Ein- beziehungsweise Aufbringen der Wärmedämmung
 Einbringen von Kerndämmung und Einblasdämmung
 Aufdopplung und Verstärkung der Sparren bei Zwischensparrendämmung
 Ersatz, Erneuerung und Erweiterung des Dachstuhls oder von Teilen eines Dachstuhls
 Dämmung/Erneuerung/Erstellung von Dachgauben
 Verkleidung der Dämmung (zum Beispiel Gipskartonplatten) sowie Maler- und Tapezierarbeiten bei ausgebautem Dachgeschoss
 Maßnahmen zur Wärmebrückenreduktion
 Maßnahmen zur Schalldämmung
 Austausch von Dachziegeln inklusive Versiegelung, Abdichtungs-arbeiten am Dach, inklusive Dachdurchgangsziegel (zum Beispiel Lüftungs- oder Antennenziegel) und Schneefanggitter
 Neueindeckung des Daches oder Dachabschluss bei Flachdach mittels Dachpappe, Schweißbahn et cetera
 Dachbegrünungen
 Erneuerung/Einbau von Oberlichtern, Lichtkuppeln
 Einbau von Schornsteinfeger-Ausstiegsluken in unbeheizten Dachräumen
 Änderung des Dachüberstands
 Erneuerung der Dachrinnen, Fallrohre, Einlaufbleche
 Notwendige Arbeiten an Antennen, Satellitenschüsseln, Elektrik, Blitzableiter
 Schornsteinkopf neu einfassen, zum Beispiel Kaminabdeckung, Kaminverkleidung
 hydraulischer Abgleich des Zentralheizungssystems inklusive Strangregulierung, Ventil und Pumpenerneuerung
 Erhalt von Nistplätzen für Gebäudebrüter, zum Beispiel durch Einbau von Nistkästen/Niststeinen in besondere Konstruktionen in Traufkästen, Dachschrägen oder im Giebelbereich; weitere Informationen unter www.bund-hannover.de "Artenschutz an Gebäuden" und www.bund-dueren.de "Artenschutz"</t>
        </r>
      </text>
    </comment>
    <comment ref="B77" authorId="0" shapeId="0">
      <text>
        <r>
          <rPr>
            <b/>
            <sz val="9"/>
            <color indexed="81"/>
            <rFont val="Segoe UI"/>
            <family val="2"/>
          </rPr>
          <t>Jenschke, Kai (PTKA):</t>
        </r>
        <r>
          <rPr>
            <sz val="9"/>
            <color indexed="81"/>
            <rFont val="Segoe UI"/>
            <family val="2"/>
          </rPr>
          <t xml:space="preserve">
 Ausbau/Einbau Gas-/Öltank einschließlich Entsorgung des alten Tanks und Wiederherstellung der Außenanlagen bei erdbedeckten Tanks
 Ausbau Altheizung einschließlich Entsorgung (inklusive Schadstoffe und Sonderabfälle)
 Austausch Heizkessel, Pufferspeicher, Rohrnetz, (inklusive Trinkwasserversorgung, zum Beispiel auch bei Bleirohren) und Heizflächen (Heizkörper oder Flächenheizung)
Anmerkung: neue Wärmeerzeuger können auch wandhängend eingebaut werden
 Erstmaliger Einbau einer zentralen Heizungsanlage, inklusive Einbau von Pufferspeicher, Rohrnetz und Heizflächen (Heizkörper oder Flächenheizung)
 Einbau voreinstellbarer oder Austausch von Thermostatventilen
 Einbau oder Austausch von Strangdifferenzdruckreglern
 Fußbodenheizung inklusive Estrich, Trittschalldämmung, Bodenbelag und Wandheizung inklusive Putzarbeiten, Heizleisten
 Hydraulischer Abgleich des Zentralheizungssystems
 Dämmung des Rohrsystems
 Maßnahmen zur Schalldämmung
 Umstellung des Warmwassersystems, das heißt Integration in die Heizungsanlage, inklusive notwendiger Sanitärarbeiten wie Austausch der Armaturen)
 elektronisch geregelte Durchlauferhitzer
 Wohnungsdisplays und Smart Metering-Systeme für Wärme, auch als Multi-Sparten-Systeme inklusive Strom, Gas und Wasser (keine Endgeräte und keine Unterhaltungstechnik)
 Anschluss an eine Breitbandverkabelung
 Leerrohre, Kabel (zum Beispiel Lichtwellenleiter, CAT 7) für Mess-, Steuerungs- und Regelungstechnik sowie für Smart Metering-Systeme
 Einbau von Mess-, Steuerungs- und Regelungstechnik, notwendige Elektroarbeiten
 Wärmemengenzähler
 Einbau einer hocheffizienten Umwälzpumpe und/oder einer hocheffizienten Zirkulationspumpe. Pumpen müssen die zum Zeitpunkt des Einbaus geltenden Anforderungen der Ökodesign-Richtlinie an den Energieeffizienzindex einhalten
 Inbetriebnahme, Einregulierung und Einweisung
 Wärmeübergabestationen und Rohrnetz bei Erstanschluss an Nah- und Fernwärme sowie Erneuerung bei bestehendem Anschluss
 Anschlusskosten Fernwärme
 Installationskosten inklusive einmaliger Anschlussgebühren bei Anschluss an Versorgungsnetz, wenn Anschlussinstallation bei Antragseingang bei der KfW nicht länger als 6 Monate zurückliegt
 Systeme zur Wärmerückgewinnung aus Abwasser (zum Beispiel Duschwasser)
 Lieferung und Einbau der solarthermischen Anlage (Einschränkung bei Einzelmaßnahmen siehe Merkblatt)
 Anschluss solarthermische Anlage an das Warmwasser- und/oder Heizsystem, inklusive Solarspeicher, Steigleitungen
 Nebenarbeiten wie Austausch oder Anpassung von Fensterbänken und Fensternischen
 notwendige Maler-, Putz- und Wandverkleidungsarbeiten
 Herstellung notwendiger Wand- und Deckendurchbrüche inklusive Dämmmaßnahmen
 Erneuerung des Schornsteins oder Erstellung von Steigsträngen inklusive Verkleidung
 Einrichtung oder Neubau eines Heizraums beziehungsweise eines Bevorratungsbehälters für Biomasse
 notwendige bauliche Maßnahmen am Heiz- und Kesselraum
 Probebohrungen sowie die finale Erdwärmebohrung beim Einbau einer Erdwärmepumpe (nur bei Sanierung zum KfW-Effizienzhaus)
</t>
        </r>
        <r>
          <rPr>
            <b/>
            <sz val="9"/>
            <color indexed="81"/>
            <rFont val="Segoe UI"/>
            <family val="2"/>
          </rPr>
          <t>Optimierung bestehender Heizungsanlagen (auch Monitoring):</t>
        </r>
        <r>
          <rPr>
            <sz val="9"/>
            <color indexed="81"/>
            <rFont val="Segoe UI"/>
            <family val="2"/>
          </rPr>
          <t xml:space="preserve">
 Analyse des Ist-Zustandes, zum Beispiel nach DIN EN 15378
 Durchführung des hydraulischen Abgleichs
 Ersatz bestehender Pumpen durch Hocheffizienzpumpen. Pumpen müssen die zum Zeitpunkt des Einbaus geltenden Anforderungen der Ökodesign-Richtlinie an den Energieeffizienzindex einhalten
 Einbau hocheffizienter Trinkwasserzirkulationspumpen
 Einbau voreinstellbarer Heizkörperthermostatventile und von Strangdifferenzdruckreglern
 in Einrohrsystemen Maßnahmen zur Volumenstromregelung
 Umbau von Ein- in Zweirohrsysteme
 Ersatz und erstmaliger Einbau von Pufferspeichern
 Erstmaliger Einbau von Flächenheizsystemen und Heizleisten (System-Vorlauftemperaturen ≤ 35°C) inklusive Anpassung oder Erneuerung von Rohrleitungen
 Austausch von Heizkörpern durch Niedertemperaturheizkörper (Vorlauftemperatur ≤ 60°C)
 Austausch von "kritischen" Heizkörpern zur Systemtemperatur-reduzierung
 Einbau von zusätzlichen Wärmetauscher(n) zur Aufrüstung eines Niedertemperaturkessels zu einem Brennwertkessel einschließlich notwendiger Schornsteinanpassungen
 Nachträgliche Dämmung von ungedämmten Rohrleitungen
 Maßnahmen zur Schalldämmung
 Umstellung des Warmwassersystems, das heißt Integration in die Heizungsanlage, inklusive notwendiger Sanitärarbeiten wie Austausch der Armaturen
 elektronisch geregelte Durchlauferhitzer
 Einbau sowie Ersatz von zur Heizungsanlage zugehöriger Mess-, Steuer- und Regelungstechnik und Nutzerinterface
 Smart Metering-Systeme ohne Endgeräte und ohne Unterhaltungstechnik
 Wärmemengenzähler
 Anschluss an eine Breitbandverkabelung
 Leerrohre, Kabel (zum Beispiel Lichtwellenleiter, CAT 7) für Mess-, Steuerungs- und Regelungstechnik sowie für Smart Metering-Systeme
 Inbetriebnahme, Einregulierung und Einweisun</t>
        </r>
      </text>
    </comment>
    <comment ref="B84" authorId="0" shapeId="0">
      <text>
        <r>
          <rPr>
            <b/>
            <sz val="9"/>
            <color indexed="81"/>
            <rFont val="Segoe UI"/>
            <family val="2"/>
          </rPr>
          <t>Jenschke, Kai (PTKA):</t>
        </r>
        <r>
          <rPr>
            <sz val="9"/>
            <color indexed="81"/>
            <rFont val="Segoe UI"/>
            <family val="2"/>
          </rPr>
          <t xml:space="preserve">
 Einbau der Lüftungsanlage, gegebenenfalls müssen Anforderungen an die Luftdichtheit der Gebäudehülle erfüllt werden
 Wand- und Durchbrucharbeiten
 Luftdurchlässe
 Maßnahmen für Außenluft- und Fortluftelement
 Elektroanschlüsse
 Verkleidungen
 notwendige Putz- und Malerarbeiten (gegebenenfalls anteilig)
 bauliche Maßnahmen am Raum für Lüftungszentrale
 Maßnahmen zur Schalldämmung
 Einbau/Errichtung eines Erdwärmetauschers
 Einbau von Solar-Luftkollektoren
 Errichtung eines separaten, schallgedämmten Raumes zur Aufnahme der zentralen Lüftungstechnik einschließlich Berücksichtigung der Erfordernisse für die regelmäßige Hygienewartung
 Luftdichtheitsmessung
 Inbetriebnahme, Einregulierung und Einweisung
 Einbau einer Luftheizung</t>
        </r>
      </text>
    </comment>
    <comment ref="B103" authorId="0" shapeId="0">
      <text>
        <r>
          <rPr>
            <b/>
            <sz val="9"/>
            <color indexed="81"/>
            <rFont val="Segoe UI"/>
            <family val="2"/>
          </rPr>
          <t>Jenschke, Kai (PTKA):</t>
        </r>
        <r>
          <rPr>
            <sz val="9"/>
            <color indexed="81"/>
            <rFont val="Segoe UI"/>
            <family val="2"/>
          </rPr>
          <t xml:space="preserve">
 nicht förderfähig sind Endgeräte und Unterhaltungstechnik, wie zum Beispiel Handy, Tablet, Computer, Fernseher, Lautsprecher et cetera
 Wohnungsdisplay zur Anzeige von aktuellen Daten der Heiz- und Elektroenergie, von Warm- und Kaltwasser et cetera
 Smart-Meter, Mess-, Steuerungs- und Regeltechnik für Heizungslüftungs-, Beleuchtungs-, Lüftungs- und Klimatechnik sowie Einbindung von Wetterdaten
 Systeme zur Erfassung und Auswertung von Energieflüssen, Energieverbräuchen, Teilverbräuchen der unterschiedlichen Sparten und Energiekosten
 elektronische Systeme zur Betriebsoptimierung, der Bereitstellung von Nutzerinformation bei nachlassender Systemeffizienz und der Anzeige von notwendigen Wartungsintervallen. Zum Beispiel bei der Wärmeerzeugung, dem hydraulischen Abgleich der Heizungsanlage und den Emissionen aus der Wärmeerzeugung
 elektronische Systeme zur Unterstützung der Netzdienlichkeit von Energieverbräuchen (zum Beispiel für Heizung, Kühlung, Lüftung, Warmwasser, Beleuchtung, Ladeinfrastruktur für Elektromobilität, Verbrauch und Erzeugung von erneuerbaren Energien, Haushaltsgeräte)
 präsenzabhängige Zentralschaltung von Geräten, Steckdosen et cetera
 Baugebundene Bedienungs- und Antriebssysteme für Türen, Innentüren, Jalousien, Rollläden, Fenster, Türkommunikation, Beleuchtung, Heizung- und Klimatechnik
 Integration von Luftqualitätssensoren, Fensterkontakten, Präsenzsensoren, Beleuchtungsaktoren
 elektronische Heizkörperthermostate / Raumthermostate,
 intelligente Türsysteme mit personalisierten Zutrittsrechten
 Energiemanagementsystem inklusive Integration in wohnwirtschaftliche Software
 Systemtechnik für den Datenaustausch hausintern/-extern
 elektronische Heizkostenverteilern, Wasser- und Wärmemengenzählern zur Visualisierung und Analyse von Heizwärmeverbräuchen
 Notwendige Verkabelung (zum Beispiel Ethernetkabel) oder kabellose funkbasierte Installationen (zum Beispiel Router) für Kommunikations-/Notrufsysteme und intelligente Assistenzsysteme, USB-Anschlussbuchsen
 Anschluss an eine Breitbandverkabelung. Leerrohre, Kabel (zum Beispiel Lichtwellenleiter, CAT 7) für Mess-, Steuerungs- und Regelungstechnik sowie für Smart Metering-Systeme.</t>
        </r>
      </text>
    </comment>
  </commentList>
</comments>
</file>

<file path=xl/sharedStrings.xml><?xml version="1.0" encoding="utf-8"?>
<sst xmlns="http://schemas.openxmlformats.org/spreadsheetml/2006/main" count="689" uniqueCount="484">
  <si>
    <t>Fördergeber</t>
  </si>
  <si>
    <t>Förderhöhe</t>
  </si>
  <si>
    <t>Ort, Datum</t>
  </si>
  <si>
    <t>Rechtsverbindliche Unterschrift</t>
  </si>
  <si>
    <t>Stempel</t>
  </si>
  <si>
    <t>Kumulation von Zuwendungen, weitere Förderungen</t>
  </si>
  <si>
    <t>Wenn ja, bitte erläutern (Zeitpunkt, Höhe der Zuwendung, öffentliche Stelle, Förderprogramm)</t>
  </si>
  <si>
    <t>von</t>
  </si>
  <si>
    <t>bis</t>
  </si>
  <si>
    <t>Ja</t>
  </si>
  <si>
    <t>Nein</t>
  </si>
  <si>
    <t>1.8</t>
  </si>
  <si>
    <t>1.7</t>
  </si>
  <si>
    <t>An das</t>
  </si>
  <si>
    <t>Eingangsstempel</t>
  </si>
  <si>
    <t>Name:</t>
  </si>
  <si>
    <t>PLZ, Ort:</t>
  </si>
  <si>
    <t>Ort der Umsetzung der Maßnahme</t>
  </si>
  <si>
    <t>Rechtsform des Antragstellers:</t>
  </si>
  <si>
    <t>Vorname:</t>
  </si>
  <si>
    <t>Telefax:</t>
  </si>
  <si>
    <t>E-Mail-Adresse:</t>
  </si>
  <si>
    <t>Bankverbindung</t>
  </si>
  <si>
    <t>Konto-Inhaber</t>
  </si>
  <si>
    <t>Straße, Hausnr.:</t>
  </si>
  <si>
    <t>PLZ, Ort des Kreditinstituts</t>
  </si>
  <si>
    <t>Bitte machen Sie nähere Angaben zur Rechtsform des Antragstellers:</t>
  </si>
  <si>
    <t>Bereich/ Abteilung/Funktion:</t>
  </si>
  <si>
    <t>Telefon (mit Vorwahl):</t>
  </si>
  <si>
    <t>Internet:</t>
  </si>
  <si>
    <t>1.1</t>
  </si>
  <si>
    <t>1.2</t>
  </si>
  <si>
    <t>1.3</t>
  </si>
  <si>
    <t>1.4</t>
  </si>
  <si>
    <t>1.5</t>
  </si>
  <si>
    <t>1.6</t>
  </si>
  <si>
    <t>1.9</t>
  </si>
  <si>
    <t>Sonstige Körperschaft des öffentlichen Rechts</t>
  </si>
  <si>
    <t>Sonstige Anstalt des öffentlichen Rechts</t>
  </si>
  <si>
    <r>
      <t xml:space="preserve">Eigengesellschaft </t>
    </r>
    <r>
      <rPr>
        <sz val="8"/>
        <rFont val="Arial"/>
        <family val="2"/>
      </rPr>
      <t>kommunaler Gebietskörperschaften</t>
    </r>
  </si>
  <si>
    <t>Zu folgenden Gliederungspunkten sind Angaben erforderlich:</t>
  </si>
  <si>
    <t>Zeichnungen, Skizzen, Pläne und dergleichen</t>
  </si>
  <si>
    <t>Projektziel</t>
  </si>
  <si>
    <t>Sitz in Baden-Württemberg</t>
  </si>
  <si>
    <r>
      <t xml:space="preserve">Mehrheitsgesellschafter </t>
    </r>
    <r>
      <rPr>
        <sz val="8"/>
        <rFont val="Arial"/>
        <family val="2"/>
      </rPr>
      <t>(Name, Rechtsform, Anteil in %)</t>
    </r>
  </si>
  <si>
    <t>3.3</t>
  </si>
  <si>
    <t>4.1</t>
  </si>
  <si>
    <t>4.2</t>
  </si>
  <si>
    <t xml:space="preserve">Unterlagen zum Antrag: </t>
  </si>
  <si>
    <t>Maßnahmenbeschreibung</t>
  </si>
  <si>
    <r>
      <t xml:space="preserve">Gemeindeverband / Zweckverband </t>
    </r>
    <r>
      <rPr>
        <sz val="8"/>
        <rFont val="Arial"/>
        <family val="2"/>
      </rPr>
      <t>(Bitte Verbandsatzung beifügen.)</t>
    </r>
  </si>
  <si>
    <t>2.3</t>
  </si>
  <si>
    <t>2.1</t>
  </si>
  <si>
    <t>2.2</t>
  </si>
  <si>
    <t>2.4</t>
  </si>
  <si>
    <t>2.5</t>
  </si>
  <si>
    <t>2.6</t>
  </si>
  <si>
    <t xml:space="preserve">a </t>
  </si>
  <si>
    <t xml:space="preserve">b </t>
  </si>
  <si>
    <t xml:space="preserve">c </t>
  </si>
  <si>
    <t>Zwischensumme Fremdfinanzierung: öffentliche Zuschüsse</t>
  </si>
  <si>
    <t>Betrag in €</t>
  </si>
  <si>
    <t>Gemeinde / Stadt</t>
  </si>
  <si>
    <t>Landkreis</t>
  </si>
  <si>
    <t>Kosten- und Finanzierungsplan</t>
  </si>
  <si>
    <t>Übertrag Summe aus Anlage 1</t>
  </si>
  <si>
    <t>Anlage 1: Investitionskosten beantragtes Projekt</t>
  </si>
  <si>
    <t>Kurzbezeichnung Projekt</t>
  </si>
  <si>
    <t>Name Antragsteller</t>
  </si>
  <si>
    <t>Summe der Gesamtkosten</t>
  </si>
  <si>
    <r>
      <rPr>
        <i/>
        <u/>
        <sz val="12"/>
        <rFont val="Arial"/>
        <family val="2"/>
      </rPr>
      <t>Hinweis</t>
    </r>
    <r>
      <rPr>
        <i/>
        <sz val="12"/>
        <rFont val="Arial"/>
        <family val="2"/>
      </rPr>
      <t xml:space="preserve">: Falls </t>
    </r>
    <r>
      <rPr>
        <b/>
        <i/>
        <sz val="12"/>
        <rFont val="Arial"/>
        <family val="2"/>
      </rPr>
      <t>vorsteuerabzugsberechtigt</t>
    </r>
    <r>
      <rPr>
        <i/>
        <sz val="12"/>
        <rFont val="Arial"/>
        <family val="2"/>
      </rPr>
      <t>, sind die Nettobeträge einzutragen</t>
    </r>
  </si>
  <si>
    <t>Name und Anschrift der einreichenden Institution / Firma / Träger</t>
  </si>
  <si>
    <t>IBAN:</t>
  </si>
  <si>
    <t>BIC:</t>
  </si>
  <si>
    <t>Name Kreditinstitut</t>
  </si>
  <si>
    <t>Ist der Antragsteller zum Abzug der Vorsteuer lt. §15 UStG berechtigt?</t>
  </si>
  <si>
    <t>Zwischensumme Eigenmittel des Antragstellers</t>
  </si>
  <si>
    <t>5.1</t>
  </si>
  <si>
    <t>5.2</t>
  </si>
  <si>
    <t>5.3</t>
  </si>
  <si>
    <t>5.4</t>
  </si>
  <si>
    <t>5.5</t>
  </si>
  <si>
    <t>5.6</t>
  </si>
  <si>
    <t>5.7</t>
  </si>
  <si>
    <t>5.8</t>
  </si>
  <si>
    <t>5.9</t>
  </si>
  <si>
    <t>5.10</t>
  </si>
  <si>
    <t>5.11</t>
  </si>
  <si>
    <t>X</t>
  </si>
  <si>
    <t>Ich als rechtsverbindlicher Unterzeichner bzw. Antragsteller:</t>
  </si>
  <si>
    <t>bestätige die Richtigkeit und Vollständigkeit der vorstehenden und in den Anlagen zu diesem Antrag gemachten Angaben. Es ist mir bekannt, dass falsche Angaben die Rückforderung des bewilligten Zuschusses zur Folge haben können.</t>
  </si>
  <si>
    <t>bestätige, dass der Antragsteller zum Vorsteuerabzug gem. § 15 UStG berechtigt ist.</t>
  </si>
  <si>
    <t xml:space="preserve">Bei Fragen zum Ausfüllen  des Antrags kontaktieren Sie bitte den Projektträger PTKA-BWP </t>
  </si>
  <si>
    <r>
      <t>Beantragte Zuschüsse aus Landesmitteln:</t>
    </r>
    <r>
      <rPr>
        <sz val="12"/>
        <rFont val="Arial"/>
        <family val="2"/>
      </rPr>
      <t xml:space="preserve"> </t>
    </r>
  </si>
  <si>
    <t xml:space="preserve">bestätige, dass die vorstehenden Angaben und hierzu beigefügte Anlagen des Antrags für die Bewilligung und Gewährung, Rückforderung, Weitergewährung oder das Bestehen der Finanzhilfe subventionserheblich im Sinne von § 264 Strafgesetzbuch sind. Mir ist auch bekannt, dass eine Verwendung der Zuwendung nur im Sinne des Förderzwecks verwendet werden darf. Eine davon abweichende Verwendung der Zuwendung wird nach § 264 Strafgesetzbuch als Subventionsbetrug geahndet. </t>
  </si>
  <si>
    <t>bestätige, dass eine Entstellung oder Unterdrückung dieser Tatsachen ggf. als Betrug im Sinne des §263 StGB strafbar ist. Mir ist des Weiteren § 4 des Subventionsgesetzes vom 29.07.1976 (BGBl. I S. 2037) bekannt, wonach insbesondere Scheingeschäfte und Scheinhandlungen für die Bewilligung, Gewährung oder Rückforderung und Weitergewährung oder das Belassen einer Subvention oder eines Subventionsvorteils unerheblich sind. Das bedeutet, dass für die Beurteilung der tatsächlich gewollte Sachverhalt maßgeblich ist.</t>
  </si>
  <si>
    <t>stimme zu, dass das Umweltministerium Baden-Württemberg als Fördergeber jederzeit berechtigt ist, selbst oder durch von ihm beauftragte Dritte die Ordnungsmäßigkeit der Projektdurchführung zu prüfen. Das beinhaltet, im Einzelfall auch die betreffenden Projektakten beim Zuwendungsempfänger einzusehen.</t>
  </si>
  <si>
    <t xml:space="preserve">stimme zu, dass falls eine Evaluierung des Förderprogramms stattfinden sollte, meinerseits grundsätzlich die Bereitschaft besteht, mit den Beauftragten des Ministeriums zusammenzuarbeiten, um eine Wirksamkeit der Fördermaßnahme festzustellen.  </t>
  </si>
  <si>
    <t>Bitte beachten: Die Unterschrift darf nur von Personen vorgenommen werden, die von der jeweiligen Firmenorganisation gesetzlich autorisiert sind. Bei Firmen sind dies in der Regel Personen, die Prokura besitzen und im Handelsregister eingetragen sind. Sollten andere Personen autorisiert worden sein, bitte die Handlungsvollmacht hierfür mit einreichen.</t>
  </si>
  <si>
    <t>Projektträger PTKA-BWP</t>
  </si>
  <si>
    <t>Karlsruher Institut für Technologie (KIT)</t>
  </si>
  <si>
    <t>76344 Eggenstein-Leopoldshafen</t>
  </si>
  <si>
    <t>Hermann-von-Helmholtz-Platz 1 / Geb. 438</t>
  </si>
  <si>
    <t>Bitte denken Sie daran, die Anhänge sowie weitere relevante Dokumente ebenfalls auszudrucken und dem Antrag beizulegen.</t>
  </si>
  <si>
    <t>Bitte geben Sie an, unter welche der nachfolgenden Größenklassen Ihr Unternehmen einschl. verbundener Unternehmen fällt.</t>
  </si>
  <si>
    <r>
      <t xml:space="preserve">Mitarbeiter/innen
</t>
    </r>
    <r>
      <rPr>
        <b/>
        <sz val="8"/>
        <rFont val="Arial"/>
        <family val="2"/>
      </rPr>
      <t>(in Vollzeitäquivalenten ohne Auszubildende)</t>
    </r>
  </si>
  <si>
    <t>Jahresumsatz    oder</t>
  </si>
  <si>
    <t>Bilanzsumme</t>
  </si>
  <si>
    <t>Kleinstunternehmen</t>
  </si>
  <si>
    <t>weniger als 10</t>
  </si>
  <si>
    <t>≤ 2 Mio. €</t>
  </si>
  <si>
    <t>Kleines Unternehmen</t>
  </si>
  <si>
    <t>weniger als 50</t>
  </si>
  <si>
    <t>≤ 10 Mio. €</t>
  </si>
  <si>
    <t>Mittleres Unternehmen</t>
  </si>
  <si>
    <t>weniger als 250</t>
  </si>
  <si>
    <t>≤ 50 Mio. €</t>
  </si>
  <si>
    <t>≤ 43 Mio. €</t>
  </si>
  <si>
    <t>Vermeidungs-faktor*</t>
  </si>
  <si>
    <t>vermiedene Emissionen</t>
  </si>
  <si>
    <t>Einheit</t>
  </si>
  <si>
    <t>t</t>
  </si>
  <si>
    <t>eingesetzte Energieträger:</t>
  </si>
  <si>
    <t>Datum</t>
  </si>
  <si>
    <t>Stempel und Unterschrift/en des/der Zuwendungsempfänger/s</t>
  </si>
  <si>
    <t>Sonstige (z.B. Genossenschaft, natürliche Person)</t>
  </si>
  <si>
    <t>Anzahl der beschäftigten Mitarbeiter zum Zeitpunkt der Beantragung bzw. Vorjahreswerte (in Vollzeitstellen ausgedrückt bzw. gerechnet)</t>
  </si>
  <si>
    <t>Geplante Maßnahmen</t>
  </si>
  <si>
    <t>d</t>
  </si>
  <si>
    <t>bestätige, dass der Antragsteller mit dem Projekt noch nicht begonnen hat und die Entscheidung über den Antrag abwartet. Wird eine Unbedenklichkeitsbescheinigung vorab benötigt, um z. B. genehmigungspflichtige Vorlaufarbeiten rechtzeitig zu beginnen, wird der Antragsteller dies im Falle des unmittelbaren Auftretens formlos und schriftlich als Brief beim zuständigen Projektträger rechtzeitig beantragen.</t>
  </si>
  <si>
    <t>bestätige, dass für dieses Vorhaben keine Fördermittel aus anderen Förderprogrammen des Landes eingeworben, zugesagt oder bereits gewährt werden.</t>
  </si>
  <si>
    <t xml:space="preserve">bestätige, dass der Antragsteller kein Unternehmen in Schwierigkeiten ist bzw. kein Insolvenzverfahren anhängig ist bzw. beantragt wurde. Es ist sichergestellt, dass die Geschäftsführung eigenständig entscheiden kann und eine uneingeschränkte Handlungsfähigkeit in finanzieller Hinsicht besteht.
</t>
  </si>
  <si>
    <t xml:space="preserve">bestätige, dass der Antragsteller keine Rückforderungsanordnung einer früheren Beihilfe durch die EU, oder nachgelagerte Behörden erhalten hat und dieser nicht nachgekommen ist. 
</t>
  </si>
  <si>
    <t>Summe</t>
  </si>
  <si>
    <t>max. mögliche Zuwendungs-summe in €</t>
  </si>
  <si>
    <t>Bonus 1</t>
  </si>
  <si>
    <t>Bonus 2</t>
  </si>
  <si>
    <t>Bonus 3</t>
  </si>
  <si>
    <t>Bonus 4</t>
  </si>
  <si>
    <t>Maximale Fördersumme</t>
  </si>
  <si>
    <t xml:space="preserve">Abfrage Kosten </t>
  </si>
  <si>
    <t>20 % Anteil</t>
  </si>
  <si>
    <t>Umsatz</t>
  </si>
  <si>
    <t>Anzahl Mitarbeiter</t>
  </si>
  <si>
    <t>Bezugsjahr</t>
  </si>
  <si>
    <t>1</t>
  </si>
  <si>
    <t>2</t>
  </si>
  <si>
    <t>Max. Förderung Fall 1:</t>
  </si>
  <si>
    <t xml:space="preserve">Betrag: </t>
  </si>
  <si>
    <r>
      <t xml:space="preserve">Angaben zur Vorbildfunktion </t>
    </r>
    <r>
      <rPr>
        <sz val="12"/>
        <rFont val="Arial"/>
        <family val="2"/>
      </rPr>
      <t>(ggf. gesonderte Blätter verwenden)</t>
    </r>
  </si>
  <si>
    <r>
      <t>Angaben zum Arbeitsplan</t>
    </r>
    <r>
      <rPr>
        <sz val="12"/>
        <rFont val="Arial"/>
        <family val="2"/>
      </rPr>
      <t>, evtl. Balkendiagramm zum Projektablauf  (ggf. gesonderte Blätter verwenden)</t>
    </r>
  </si>
  <si>
    <t>Kennzahlen zum Projekt</t>
  </si>
  <si>
    <r>
      <t xml:space="preserve">Angaben zu geplanten Maßnahmen </t>
    </r>
    <r>
      <rPr>
        <sz val="12"/>
        <rFont val="Arial"/>
        <family val="2"/>
      </rPr>
      <t xml:space="preserve"> (ggf. gesonderte Blätter verwenden)</t>
    </r>
  </si>
  <si>
    <t>PTKABWP</t>
  </si>
  <si>
    <t>Kredite</t>
  </si>
  <si>
    <t>Eigenmittel des Antragstellers</t>
  </si>
  <si>
    <r>
      <rPr>
        <b/>
        <sz val="11.5"/>
        <rFont val="Arial"/>
        <family val="2"/>
      </rPr>
      <t>Öffentliche Zuschüsse</t>
    </r>
    <r>
      <rPr>
        <b/>
        <sz val="12"/>
        <rFont val="Arial"/>
        <family val="2"/>
      </rPr>
      <t xml:space="preserve"> </t>
    </r>
    <r>
      <rPr>
        <sz val="12"/>
        <rFont val="Arial"/>
        <family val="2"/>
      </rPr>
      <t>(</t>
    </r>
    <r>
      <rPr>
        <sz val="10"/>
        <rFont val="Arial"/>
        <family val="2"/>
      </rPr>
      <t>z.B. Bund, andere Zuschussgeber)</t>
    </r>
  </si>
  <si>
    <t>Verbleibender offener Betrag:</t>
  </si>
  <si>
    <t>Hinweis:</t>
  </si>
  <si>
    <t>Bitte zutreffende Felder (gelb) ausfüllen! Graue Felder sind Ergebnisfelder, die sich aus Ihren Angaben errechnen.</t>
  </si>
  <si>
    <t>Beantragter Zuschuss</t>
  </si>
  <si>
    <t>Rechtsgrundlage der beantragten Zuwendung</t>
  </si>
  <si>
    <t xml:space="preserve">Hintergrund und Projektdarstellung </t>
  </si>
  <si>
    <t>3.0</t>
  </si>
  <si>
    <t>2.0</t>
  </si>
  <si>
    <t>1.0</t>
  </si>
  <si>
    <t>Antragsgegenstand</t>
  </si>
  <si>
    <t>4</t>
  </si>
  <si>
    <t xml:space="preserve">Pflichtfeld: Die Tabelle muss so ausgefüllt werden, dass hier "0,00 Euro" erscheint. </t>
  </si>
  <si>
    <t>Art der Förderung (nur laufende Auschreibungen berücksichtigen)</t>
  </si>
  <si>
    <t>Planungsunterlagen</t>
  </si>
  <si>
    <t>Nachweis der wirtschaftlichen Leistungsfähigkeit (verpflichtende Angaben)</t>
  </si>
  <si>
    <t>5</t>
  </si>
  <si>
    <t>Erklärungen / Bestätigungen zum Antrag</t>
  </si>
  <si>
    <t xml:space="preserve">bestätige, dass der Antragsteller in der Lage ist, gesondert über alle Finanzvorgänge des Vorhabens Buch zu führen, oder für dieses Vorhaben einen eigenen Buchungscode zu verwenden. Der Antragsteller ist in der Lage, eine ordnungsgemäße Buchführung im Rahmen der gesetzlichen Vorgaben zu führen.
</t>
  </si>
  <si>
    <t xml:space="preserve">bestätige, dass der Antragsteller jederzeit die Bonität zur Absicherung des Eigenanteils zum Projektvorhaben nachweisen kann. Entweder durch Bilanzzahlen der letzten zwei Jahre, Wirtschaftsprüferattest oder eine Bankbürgschaft der Hausbank. 
</t>
  </si>
  <si>
    <t>stimme zu, dass im Falle einer Förderung die Projektergebnisse und die relevanten Projektdaten veröffentlicht werden können. Mit der Förderung des Antrags erklärt der Antragsteller zudem sein Einverständnis mit der Veröffentlichung der Zuwendungsdaten durch das Umweltministerium beziehungsweise durch den jeweiligen Projektträger (mindestens Name des Zuwendungsempfängers, Projektbezeichnung, Kurzbeschreibung, Projektergebnisse, Zuwendungsbetrag) und gegebenenfalls die Weitergabe der Daten an die EU Kommission. Ferner stimmt der Antragsteller der Veröffentlichung von Abschlussberichten und gegebenfalls der Ergebnisse einer wissenschaftlichen Begleitung durch das Umweltministerium beziehungsweise den jeweiligen Projektträger zu.</t>
  </si>
  <si>
    <t>Großunternehmen</t>
  </si>
  <si>
    <r>
      <rPr>
        <sz val="10"/>
        <rFont val="Calibri"/>
        <family val="2"/>
      </rPr>
      <t>&gt;</t>
    </r>
    <r>
      <rPr>
        <sz val="10"/>
        <rFont val="Arial"/>
        <family val="2"/>
      </rPr>
      <t xml:space="preserve"> 50 Mio. €</t>
    </r>
  </si>
  <si>
    <t>&gt; 43 Mio. €</t>
  </si>
  <si>
    <t>Angabe zum Umsatz zum Zeitpunkt der Beantragung bzw. verfügbare Vorjahreswerte</t>
  </si>
  <si>
    <t>Angabe zur Bilanzsumme zum Zeitpunkt der Beantragung bzw. Vorjahreswerte</t>
  </si>
  <si>
    <t>Errechneter max. Zuschuss</t>
  </si>
  <si>
    <t xml:space="preserve">Wurden/werden für dieses Projekt weitere Zuwendungen beantragt?  (Es ist zulässig, das Projekt ggf. auch bei anderen Fördergebern gleichzeitig einzureichen) </t>
  </si>
  <si>
    <t>Wurden von einer anderen Stelle des Landes bereits Mittel für dieses Projekt beantragt, bewilligt oder in Aussicht gestellt ? 
(Bitte beachten: Eine Förderung zusammen mit anderen Förderprogrammen aus Landesmitteln ist nicht möglich)</t>
  </si>
  <si>
    <t>einschließlich Balkendiagramm</t>
  </si>
  <si>
    <t>ab 250</t>
  </si>
  <si>
    <t>Wenn ja, bitte erläutern (Zeitpunkt, Höhe der Zuwendung, öffentliche Stelle, Förderprogramm, bitte auch Programme erläutern, die in 3.3 aufgeführt wurden, verpflichtende Angaben)</t>
  </si>
  <si>
    <t>▪ beantragter bzw. im Rahmen dieser Ausschreibung max. möglicher Zuschuss</t>
  </si>
  <si>
    <t xml:space="preserve">Maximaler Zuwendungsbetrag für Gesamtprojekt nach AGVO </t>
  </si>
  <si>
    <r>
      <t xml:space="preserve">Unbedenklichkeitsbescheinigung des Finanzamtes </t>
    </r>
    <r>
      <rPr>
        <sz val="12"/>
        <color rgb="FFFF0000"/>
        <rFont val="Arial"/>
        <family val="2"/>
      </rPr>
      <t>(vepflichtend bei Unternehmen</t>
    </r>
    <r>
      <rPr>
        <sz val="12"/>
        <rFont val="Arial"/>
        <family val="2"/>
      </rPr>
      <t>, Rechtsform GmbH, KG, AG, GbR. usw.)</t>
    </r>
  </si>
  <si>
    <r>
      <t xml:space="preserve">Bonitätserklärung der Hausbank bzw. Wirtschaftsprüfer </t>
    </r>
    <r>
      <rPr>
        <sz val="12"/>
        <color rgb="FFFF0000"/>
        <rFont val="Arial"/>
        <family val="2"/>
      </rPr>
      <t>(verpflichtend</t>
    </r>
    <r>
      <rPr>
        <sz val="12"/>
        <rFont val="Arial"/>
        <family val="2"/>
      </rPr>
      <t xml:space="preserve"> </t>
    </r>
    <r>
      <rPr>
        <sz val="12"/>
        <color rgb="FFFF0000"/>
        <rFont val="Arial"/>
        <family val="2"/>
      </rPr>
      <t>bei Unternehmen</t>
    </r>
    <r>
      <rPr>
        <sz val="12"/>
        <rFont val="Arial"/>
        <family val="2"/>
      </rPr>
      <t>, Rechtsform GmbH, KG, AG, GbR. usw.)</t>
    </r>
  </si>
  <si>
    <r>
      <t>Letzter verfügbarer Jahres- bzw. Finanzbericht (</t>
    </r>
    <r>
      <rPr>
        <sz val="12"/>
        <color rgb="FFFF0000"/>
        <rFont val="Arial"/>
        <family val="2"/>
      </rPr>
      <t>verpflichtend</t>
    </r>
    <r>
      <rPr>
        <sz val="12"/>
        <rFont val="Arial"/>
        <family val="2"/>
      </rPr>
      <t xml:space="preserve"> </t>
    </r>
    <r>
      <rPr>
        <sz val="12"/>
        <color rgb="FFFF0000"/>
        <rFont val="Arial"/>
        <family val="2"/>
      </rPr>
      <t>bei Unternehmen</t>
    </r>
    <r>
      <rPr>
        <sz val="12"/>
        <rFont val="Arial"/>
        <family val="2"/>
      </rPr>
      <t>)</t>
    </r>
  </si>
  <si>
    <r>
      <t>Unbedenklichkeitserklärung der Rechtsaufsichtsbehörde (</t>
    </r>
    <r>
      <rPr>
        <sz val="12"/>
        <color rgb="FFFF0000"/>
        <rFont val="Arial"/>
        <family val="2"/>
      </rPr>
      <t>notwendig, wenn eine Kommune Antragsteller ist</t>
    </r>
    <r>
      <rPr>
        <sz val="12"/>
        <rFont val="Arial"/>
        <family val="2"/>
      </rPr>
      <t>)</t>
    </r>
  </si>
  <si>
    <r>
      <t>Anhang 1:  Investitionskosten (siehe unten Mappe 1. Indikatoren)(</t>
    </r>
    <r>
      <rPr>
        <sz val="12"/>
        <color rgb="FFFF0000"/>
        <rFont val="Arial"/>
        <family val="2"/>
      </rPr>
      <t>verpflichtende Angaben</t>
    </r>
    <r>
      <rPr>
        <sz val="12"/>
        <rFont val="Arial"/>
        <family val="2"/>
      </rPr>
      <t>)</t>
    </r>
  </si>
  <si>
    <r>
      <t>Arbeitsplan (</t>
    </r>
    <r>
      <rPr>
        <sz val="12"/>
        <color rgb="FFFF0000"/>
        <rFont val="Arial"/>
        <family val="2"/>
      </rPr>
      <t>verpflichtende Angaben</t>
    </r>
    <r>
      <rPr>
        <sz val="12"/>
        <rFont val="Arial"/>
        <family val="2"/>
      </rPr>
      <t>)</t>
    </r>
  </si>
  <si>
    <t>Förderquote bezogen auf förderfähige Kosten *</t>
  </si>
  <si>
    <r>
      <t xml:space="preserve">Bei </t>
    </r>
    <r>
      <rPr>
        <sz val="12"/>
        <color rgb="FFFF0000"/>
        <rFont val="Arial"/>
        <family val="2"/>
      </rPr>
      <t>Genossenschaften verpflichtende Angaben</t>
    </r>
    <r>
      <rPr>
        <sz val="12"/>
        <rFont val="Arial"/>
        <family val="2"/>
      </rPr>
      <t xml:space="preserve">:  Eintragung im Genossenschaftsregister;  bei  Gründung:  Stand der  Anmeldung / Stand der Prüfung </t>
    </r>
  </si>
  <si>
    <t xml:space="preserve"> - Projektantrag Zuwendungsempfänger-</t>
  </si>
  <si>
    <t>Investitionsförderung Serielle Sanierung von Wohngebäuden</t>
  </si>
  <si>
    <t>Privatperson / Eigentümer</t>
  </si>
  <si>
    <t>(Rechtsform und Mehrheitsgesellschafter (Name, Anteil in %)) falls mehrere Unternehmen Anteile am antragstellenden Unternehmen halten</t>
  </si>
  <si>
    <t>Investitionskosten nach DIN 276:2018-12</t>
  </si>
  <si>
    <t xml:space="preserve"> 1.1</t>
  </si>
  <si>
    <t>Kostengruppe 320 Gründung</t>
  </si>
  <si>
    <t>Menge</t>
  </si>
  <si>
    <t>DIM</t>
  </si>
  <si>
    <t>Einzelpreis</t>
  </si>
  <si>
    <t>Gesamtbetrag in €</t>
  </si>
  <si>
    <t>Summe 320</t>
  </si>
  <si>
    <t>Summe 330</t>
  </si>
  <si>
    <t>Kostengruppe 330 Außenwände</t>
  </si>
  <si>
    <t>Kostengruppe 350 Decken</t>
  </si>
  <si>
    <t>Summe 350</t>
  </si>
  <si>
    <t>Kostengruppe 360 Dächer</t>
  </si>
  <si>
    <t>Summe 360</t>
  </si>
  <si>
    <t xml:space="preserve"> 1.2</t>
  </si>
  <si>
    <t xml:space="preserve"> 1.3</t>
  </si>
  <si>
    <t xml:space="preserve"> 1.4</t>
  </si>
  <si>
    <t xml:space="preserve"> 1.5</t>
  </si>
  <si>
    <t>Summe 390</t>
  </si>
  <si>
    <t>Kostengruppe 410 Abwasser, Wasser, Gasanlagen</t>
  </si>
  <si>
    <t>Summe 410</t>
  </si>
  <si>
    <t>Kostengruppe 420 Wärmeversorgungsanlagen</t>
  </si>
  <si>
    <t>Summe 420</t>
  </si>
  <si>
    <t>Kostengruppe 430 Lufttechnische Anlagen</t>
  </si>
  <si>
    <t>Summe 430</t>
  </si>
  <si>
    <t>Kostengruppe 440 Starkstromanlagen</t>
  </si>
  <si>
    <t>Summe 440</t>
  </si>
  <si>
    <t>Kostengruppe 450 Fernmelde- und informationstechnische Anlagen</t>
  </si>
  <si>
    <t>Summe 450</t>
  </si>
  <si>
    <t>Kostengruppe 480 Gebäudeautomation</t>
  </si>
  <si>
    <t>Summe 480</t>
  </si>
  <si>
    <t>Kostengruppe 490 Sonstige Maßnahmen für technische Anlagen</t>
  </si>
  <si>
    <t>Kostengruppe 700 Baunebenkosten</t>
  </si>
  <si>
    <t>Summe 700</t>
  </si>
  <si>
    <t>Stück</t>
  </si>
  <si>
    <t>Einzelmaßnahme Außenwand</t>
  </si>
  <si>
    <t>Einzelmaßnahme Dach</t>
  </si>
  <si>
    <t>Einzelmaßnahme Außenwand und Dach</t>
  </si>
  <si>
    <t>KfW Effizienzhausstandard 70</t>
  </si>
  <si>
    <t>KfW Effizienzhausstandard 55 oder ambitionierter</t>
  </si>
  <si>
    <t>e</t>
  </si>
  <si>
    <t>Bezeichnung der Maßnahme</t>
  </si>
  <si>
    <t>Baujahr des zu sanierenden Gebäudes:</t>
  </si>
  <si>
    <t>Durchführungszeitraum der Sanierung:</t>
  </si>
  <si>
    <r>
      <t xml:space="preserve">Angaben zur Energieeffizienz </t>
    </r>
    <r>
      <rPr>
        <sz val="12"/>
        <rFont val="Arial"/>
        <family val="2"/>
      </rPr>
      <t>(ggf. gesonderte Blätter verwenden)</t>
    </r>
  </si>
  <si>
    <t>Angaben zur Energieeffizienz</t>
  </si>
  <si>
    <t>Das Gebäude dient überwiegend zu Wohnzwecken:</t>
  </si>
  <si>
    <t>Das Gebäude ist kein Boardinghaus oder Hotel:</t>
  </si>
  <si>
    <t>Bauantrag oder Bauanzeige war vor dem 01.02.2002:</t>
  </si>
  <si>
    <t>Das Gebäude ist kein Ferien- oder Wochenendhaus:</t>
  </si>
  <si>
    <t>Erwartete Einsparung:</t>
  </si>
  <si>
    <t>z.B. Welche Einzelmodule und Bauabschnitte sind geplant und inwieweit werden industrielle vorgefertigte Fassaden- und Dachelemente eingesetzt</t>
  </si>
  <si>
    <t>z.B. Welche wesentlichen Inhalte sollen umgesetzt werden (Anlagenbau bzw. Bauplanung).</t>
  </si>
  <si>
    <t>Liter</t>
  </si>
  <si>
    <t>kwh</t>
  </si>
  <si>
    <t>Fallunterscheidung des gewünschten Sanierungsfall</t>
  </si>
  <si>
    <t>Angaben zur Vorbildfunktion</t>
  </si>
  <si>
    <t>z.B. Excel oder MS-Projekt-Plan als Anhang beifügen. Hier nur auf wichtige Termine verweisen bzw. nähere Anmerkungen machen, z.B. wenn keinerlei Planungstool genutzt wird.</t>
  </si>
  <si>
    <t>Angaben zum Arbeitsplan</t>
  </si>
  <si>
    <t>Förderquote bezogen auf Gesamtkosten *</t>
  </si>
  <si>
    <t xml:space="preserve">Hinweis:  Hier folgen für die Bewertung des Antrags die entscheidenden Angaben. Wenn Sie auf Zusatzdokumente im Anhang verweisen, bitte auch 
                 dieSeitenzahl bzw. das Kapitel im Zusatzdokument deutlich benennen, wo die relevanten Angaben stehen. </t>
  </si>
  <si>
    <r>
      <t xml:space="preserve">Angaben zur Nutzung des Gebäudes </t>
    </r>
    <r>
      <rPr>
        <sz val="12"/>
        <rFont val="Arial"/>
        <family val="2"/>
      </rPr>
      <t>(ggf. gesonderte Blätter verwenden)</t>
    </r>
  </si>
  <si>
    <t>Angaben zur Nutzung des Gebäudes</t>
  </si>
  <si>
    <t>Die Förderung wird nur gewährt, wenn durch die Sanierung des Gebäudes gemäß der Anlage zu den Merkblättern „Energieeffizient Sanieren“ des Förderprogramms 151/152/430 mindestens der KfW Effizienzhausstandard 70 erreicht, oder eine Einzelmaßnahme Außenwand/Dach durchgeführt wird. Erklären Sie hier bitte, welche Effizienz sie erreichen wollen und woran sie das später messen können.</t>
  </si>
  <si>
    <t xml:space="preserve">Die Förderung wird nur gewährt, wenn der Zweck überwiegend dem Wohnen dient. Sind die Wohnungen im Gebäude überwiegend Eigentums- oder Mietwohnungen? Liegt eine sonstige spezifische Nutzung (z.B. als Alten- oder Pflegeheim) vor. </t>
  </si>
  <si>
    <t>Die Projekte und deren Aufbereitung müssen so konzipiert sein, dass sich ihre Ergebnisse grundsätzlich für eine Übertragung auf andere Projekte eignen. Haben Sie ein Informations- oder Verwertungskonzept um ihre Ergebnisse aus dem Projekt (nach Beendigung der Sanierung) einer breiten Öffentlichkeit zugänglich zu machen?</t>
  </si>
  <si>
    <t>Umsatzsteueridentifikationsnummer:</t>
  </si>
  <si>
    <t>Name und Anschrift der für die Maßnahme verantwortlichen Person (Für die Planung oder Ausführung verantwortliche Person beim Antragsteller)</t>
  </si>
  <si>
    <r>
      <t xml:space="preserve">"Verwaltungsvorschrift des Umweltministeriums über die Förderung der seriellen Sanierung 
von Wohngebäuden" vom 7. Februar 2019 - Az.: 6-25.23.1/2
</t>
    </r>
    <r>
      <rPr>
        <b/>
        <sz val="18"/>
        <rFont val="Arial"/>
        <family val="2"/>
      </rPr>
      <t>Antragsformular zur VwV Serielle Sanierung
Investitionsförderung für industrielle Vorfertigung von Fassaden-, Fenster- und Dachelementen</t>
    </r>
  </si>
  <si>
    <r>
      <t>m</t>
    </r>
    <r>
      <rPr>
        <vertAlign val="superscript"/>
        <sz val="12"/>
        <rFont val="Arial"/>
        <family val="2"/>
      </rPr>
      <t>2</t>
    </r>
  </si>
  <si>
    <t>Sanierung wird umgesetzt in:</t>
  </si>
  <si>
    <t>Stck.</t>
  </si>
  <si>
    <t>Tonnen</t>
  </si>
  <si>
    <t>321 Baugrundverbesserung</t>
  </si>
  <si>
    <t>322 Flachgründungen</t>
  </si>
  <si>
    <t>323 Tiefgründungen</t>
  </si>
  <si>
    <t>324 Unterböden und Bodenplatten</t>
  </si>
  <si>
    <t>325 Bodenbeläge</t>
  </si>
  <si>
    <t>326 Bauwerksabdichtungen</t>
  </si>
  <si>
    <t>327 Dränagen</t>
  </si>
  <si>
    <r>
      <t>m</t>
    </r>
    <r>
      <rPr>
        <vertAlign val="superscript"/>
        <sz val="12"/>
        <rFont val="Arial"/>
        <family val="2"/>
      </rPr>
      <t>3</t>
    </r>
  </si>
  <si>
    <t>m</t>
  </si>
  <si>
    <t>331 Tragende Außenwände</t>
  </si>
  <si>
    <t>332 Nichtragende Außenwände</t>
  </si>
  <si>
    <t>333 Außenstützen</t>
  </si>
  <si>
    <t>334 Außentüren und -fenster</t>
  </si>
  <si>
    <t>336 Außenwandbekleidung innen</t>
  </si>
  <si>
    <t>337 Elementierte Außenwände</t>
  </si>
  <si>
    <t>339 Außenwände, sonstiges</t>
  </si>
  <si>
    <t>351 Deckenkonstruktionen</t>
  </si>
  <si>
    <t>352 Deckenbeläge</t>
  </si>
  <si>
    <t>353 Deckenbekleidungen</t>
  </si>
  <si>
    <t>359 Decken, sonstiges</t>
  </si>
  <si>
    <t>361 Dachkonstruktionen</t>
  </si>
  <si>
    <t>362 Dachfenster, Dachöffnungen</t>
  </si>
  <si>
    <t>363 Dachbeläge</t>
  </si>
  <si>
    <t>364 Dachbekleidungen</t>
  </si>
  <si>
    <t>369 Dächer, sonstiges</t>
  </si>
  <si>
    <t>391 Baustelleneinrichtung</t>
  </si>
  <si>
    <t>392 Gerüste</t>
  </si>
  <si>
    <t>393 Sicherungsmaßnahmen</t>
  </si>
  <si>
    <t>394 Abbruchmaßnahmen</t>
  </si>
  <si>
    <t>395 Instandsetzungen</t>
  </si>
  <si>
    <t>396 Recycling, Zwischendeponierung, Entsorgung</t>
  </si>
  <si>
    <t>397 Schlechtwetterbau</t>
  </si>
  <si>
    <t>399 Sonstige Maßnahmen f. konstr. Baukonstr.,sonstiges</t>
  </si>
  <si>
    <t>411 Abwasseranlagen</t>
  </si>
  <si>
    <t>413 Gasanlagen</t>
  </si>
  <si>
    <t>414 Feuerlöschanlagen</t>
  </si>
  <si>
    <t>421 Wärmeerzeugungsanlagen</t>
  </si>
  <si>
    <t>422 Wärmeverteilnetze</t>
  </si>
  <si>
    <t>423 Raumheizflächen</t>
  </si>
  <si>
    <t>431 Lüftungsanlagen</t>
  </si>
  <si>
    <t>432 Teilklimaanlagen</t>
  </si>
  <si>
    <t>433 Klimaanlagen</t>
  </si>
  <si>
    <t>434 Prozeßlufttechnische Anlagen</t>
  </si>
  <si>
    <t>435 Kälteanlagen</t>
  </si>
  <si>
    <t>439 Lufttechnische Anlagen, sonstiges</t>
  </si>
  <si>
    <t>441 Hoch- und Mittelspannungsanlagen</t>
  </si>
  <si>
    <t>442 Eigenstromversorgungsanlagen</t>
  </si>
  <si>
    <t>443 Niederspannungsschaltanlagen</t>
  </si>
  <si>
    <t>444 Niederspannungsinstallationsanlagen</t>
  </si>
  <si>
    <t>445 Beleuchtungsanlagen</t>
  </si>
  <si>
    <t>446 Blitzschutz- und Erdungsanlagen</t>
  </si>
  <si>
    <t>449 Starkstromanlagen, sonstiges</t>
  </si>
  <si>
    <t>451 Telekomunikationsanlagen</t>
  </si>
  <si>
    <t>452 Such- und Signalanlagen</t>
  </si>
  <si>
    <t>454 Elektroakustische Anlagen</t>
  </si>
  <si>
    <t>455 Fernseh- und Antennenanlagen</t>
  </si>
  <si>
    <t>456 Gefahrenmelde- und Alarmanlagen</t>
  </si>
  <si>
    <t>457 Übertragungsnetze</t>
  </si>
  <si>
    <t>459 Fernmelde- und informationstechn. Anlagen, sonstiges</t>
  </si>
  <si>
    <t>481 Automationsanlagen</t>
  </si>
  <si>
    <t xml:space="preserve">482 Leistungsteile </t>
  </si>
  <si>
    <t>483 Zentrale Einrichtungen</t>
  </si>
  <si>
    <t>489 Gebäudeautomation, sonstiges</t>
  </si>
  <si>
    <t>491 Baustelleneinrichtung</t>
  </si>
  <si>
    <t>492 Gerüste</t>
  </si>
  <si>
    <t>493 Sicherungsmaßnahmen</t>
  </si>
  <si>
    <t>494 Abbruchmaßnahmen</t>
  </si>
  <si>
    <t>495 Instandsetzungen</t>
  </si>
  <si>
    <t>496 Recycling, Zwischendepot, Entsorgung</t>
  </si>
  <si>
    <t>497 Schlechtwetterbau</t>
  </si>
  <si>
    <t>498 Zusätzliche Maßnahmen</t>
  </si>
  <si>
    <t>499 Sonstige Maßnahmen für Techn. Anlagen, sonstiges</t>
  </si>
  <si>
    <t>710 Bauherrenaufgabe</t>
  </si>
  <si>
    <t>711 Projektleitung</t>
  </si>
  <si>
    <t>712 Projektsteuerung</t>
  </si>
  <si>
    <t>713 Betriebs- und Organisationsberatung</t>
  </si>
  <si>
    <t>In welchem Jahr soll die Sanierung beginnen:</t>
  </si>
  <si>
    <t>Öl</t>
  </si>
  <si>
    <t>Gas</t>
  </si>
  <si>
    <t>Holz (Hackschnitzel oder Pelets)</t>
  </si>
  <si>
    <t xml:space="preserve">Nah- oder Fernwärme </t>
  </si>
  <si>
    <t>Strom (z.B. Nachtspeicherheizung)</t>
  </si>
  <si>
    <t>Fälligkeit der Ausgaben (€) in:</t>
  </si>
  <si>
    <t>Zuwendungsfähige Ausgaben lt. Investitionsliste:</t>
  </si>
  <si>
    <t>Summe 490</t>
  </si>
  <si>
    <t>HRB-Nummer wenn vorhanden:</t>
  </si>
  <si>
    <t>Verbrauchswerte vor der Sanierung (nur Wärmeerzeugung betrachten):</t>
  </si>
  <si>
    <t>Die geplante Sanierung wird als:</t>
  </si>
  <si>
    <t>Eingabe Korrekt:</t>
  </si>
  <si>
    <r>
      <t xml:space="preserve">Unternehmen gewerblicher Wirtschaft </t>
    </r>
    <r>
      <rPr>
        <sz val="8"/>
        <rFont val="Arial"/>
        <family val="2"/>
      </rPr>
      <t>(GmbH , KG. AG usw.)</t>
    </r>
  </si>
  <si>
    <t>Summe in € über die Jahre verteilt:</t>
  </si>
  <si>
    <t>* bezogen auf beantragte Ausgaben</t>
  </si>
  <si>
    <t>Förderung als nicht rückzahlbarer Zuschuss:</t>
  </si>
  <si>
    <r>
      <t xml:space="preserve">Allgemeine Kostenaufstellung der Investitionskosten
</t>
    </r>
    <r>
      <rPr>
        <sz val="10"/>
        <rFont val="Arial"/>
        <family val="2"/>
      </rPr>
      <t>Hinweis: Bitte zuerst die Angaben unter Anlage 1 "Investkosten beant. Projekt" eintragen und dann erst hier die Verteilung der Ausgaben auf die entsprechenden Kalenderjahre durchführen. Die Fördersummen werden je nach der jeweiligen Fertigstellungen fällig und müssen nach Landeshaushaltsgesetz den jeweiligen Kalenderjahr zugeordnet werden. Die Kosten der Verteilung müssen mit den Gesamtkosten übereinstimmen. Bei einem Fehler verfärben sich die Zellen rot.</t>
    </r>
  </si>
  <si>
    <t>Ab 2021</t>
  </si>
  <si>
    <t>Bis 2021</t>
  </si>
  <si>
    <t>KfW</t>
  </si>
  <si>
    <t>▪ sonstiges</t>
  </si>
  <si>
    <t>Anzahl der Wohnungen:</t>
  </si>
  <si>
    <t>▪ Eigenmittel (liquiden Mittel, Bargeld und Kassenbestände)</t>
  </si>
  <si>
    <t>▪ Eigenmittel (liquiden Mittel, Schecks, Wechsel, Wertpapiere usw.)</t>
  </si>
  <si>
    <t>▪ Einnahmen aus …….</t>
  </si>
  <si>
    <t>▪ KfW-Tilgungszuschuss 430 (Alternativ möglich zu KfW 151 oder KfW 152)</t>
  </si>
  <si>
    <r>
      <t xml:space="preserve">Förderung über AGVO Artikel 6
</t>
    </r>
    <r>
      <rPr>
        <sz val="9"/>
        <rFont val="Arial"/>
        <family val="2"/>
      </rPr>
      <t>Die Fördervoraussetzung setzt lt. Ausschreibung mindestens 200.000 Euro zuwendungsfähige Ausgaben voraus. Die maximale Förderung ist pro Projekt auf 500.000 Euro beschränkt, wobei die Kumulierungsregeln nach Artikel 8 der AGVO zu beachten sind.</t>
    </r>
  </si>
  <si>
    <t>Subventionsäquivalent aus KfW-Förderung</t>
  </si>
  <si>
    <t>Maximale Fördersumme nach KfW-Tabelle (siehe Ausschreibung):</t>
  </si>
  <si>
    <t>Zuwendungsfähige Ausgaben:</t>
  </si>
  <si>
    <t>Förderfähige Gesamtausgaben</t>
  </si>
  <si>
    <t>Abklärung, ob Zuwendungsfähige Ausgaben über 200.000 Euro liegen:</t>
  </si>
  <si>
    <t>Laut §23 und §48 LHO sowie der mitgeltenden VV und der LVwVfG</t>
  </si>
  <si>
    <r>
      <t>AGVO Artikel 6</t>
    </r>
    <r>
      <rPr>
        <sz val="12"/>
        <rFont val="Arial"/>
        <family val="2"/>
      </rPr>
      <t>, 
mit Bezug AGVO 4, 7, 8, 12, 36</t>
    </r>
  </si>
  <si>
    <t>Abklärung, ob Maximalförderung erreicht wurde:</t>
  </si>
  <si>
    <t xml:space="preserve"> 1.6</t>
  </si>
  <si>
    <t xml:space="preserve"> 1.7</t>
  </si>
  <si>
    <t xml:space="preserve"> 1.8</t>
  </si>
  <si>
    <t>▪ Grunderwerbskosten einschliesslich Nebenkosten</t>
  </si>
  <si>
    <t>Maximal mögliche Fördersumme lt. AGVO Artikel 6 [40%]:</t>
  </si>
  <si>
    <t>3.1</t>
  </si>
  <si>
    <t>3.2</t>
  </si>
  <si>
    <t>▪ Investitionen in Öl- oder Gas-Heizkessel, Nachtstromspeicherheizungen, Kamine, Kachelöfen, Kaminöfen sowie Kohle- und Elektroheizungen</t>
  </si>
  <si>
    <r>
      <rPr>
        <b/>
        <u/>
        <sz val="12"/>
        <rFont val="Arial"/>
        <family val="2"/>
      </rPr>
      <t>nicht</t>
    </r>
    <r>
      <rPr>
        <b/>
        <sz val="12"/>
        <rFont val="Arial"/>
        <family val="2"/>
      </rPr>
      <t xml:space="preserve"> zuwendungsfähige Ausgaben:</t>
    </r>
  </si>
  <si>
    <t>Summe der nicht zuwendungsfähigen Ausgaben</t>
  </si>
  <si>
    <t>3.4</t>
  </si>
  <si>
    <r>
      <t>Anhang 2: Indikatoren (siehe unten Mappe 4. Indikatoren)(</t>
    </r>
    <r>
      <rPr>
        <sz val="12"/>
        <color rgb="FFFF0000"/>
        <rFont val="Arial"/>
        <family val="2"/>
      </rPr>
      <t>verpflichtende Angaben</t>
    </r>
    <r>
      <rPr>
        <sz val="12"/>
        <rFont val="Arial"/>
        <family val="2"/>
      </rPr>
      <t>)</t>
    </r>
  </si>
  <si>
    <t xml:space="preserve"> 1.9</t>
  </si>
  <si>
    <t xml:space="preserve"> 1.10</t>
  </si>
  <si>
    <t xml:space="preserve"> 1.11</t>
  </si>
  <si>
    <t xml:space="preserve"> 1.12</t>
  </si>
  <si>
    <t xml:space="preserve"> 1.13</t>
  </si>
  <si>
    <r>
      <rPr>
        <b/>
        <sz val="10"/>
        <rFont val="Arial"/>
        <family val="2"/>
      </rPr>
      <t>Bitte beachten:</t>
    </r>
    <r>
      <rPr>
        <sz val="10"/>
        <rFont val="Arial"/>
        <family val="2"/>
      </rPr>
      <t xml:space="preserve"> Bundesmittel sollten bevorzugt in Anspruch genommen werden. Bitte KfW-Mittel berücksichtigen (z.B. auch BAFA-Mittel bei Wärmeerzeugungsanlagen falls relevant), sofern ein Anspruch besteht. Auch wenn die Zuschüsse erst im nachhinein erstattet werden, sind diese vom Subventionsäquivalent zu berücksichtigen. Die Bundeszuschüsse (BAFA bzw. KfW) sind mit dem Förderprogramm vereinbar.
Bei den Bundesmitteln kann immer nur ein einziges Förderprogramm in Anspruch genommen werden. Bitte die Bedingungen bei KfW oder BAFA genau nachlesen, damit evtl. Nachteile vermieden werden.</t>
    </r>
  </si>
  <si>
    <r>
      <t xml:space="preserve">Übrige, mit dem Vorhaben zusammenhängende, nicht berücksichtungsfähige Ausgaben:
</t>
    </r>
    <r>
      <rPr>
        <sz val="9"/>
        <rFont val="Arial"/>
        <family val="2"/>
      </rPr>
      <t>(ggf. gesonderte Blätter verwenden):</t>
    </r>
  </si>
  <si>
    <t>Aktenzeichen:</t>
  </si>
  <si>
    <t>Betrag rechts kann durch den Antragsteller evtl. auch niedriger ausfallen (siehe 1.8)</t>
  </si>
  <si>
    <t xml:space="preserve">Finanzierungsplan für die Ausgaben </t>
  </si>
  <si>
    <t>Handesregister HRB-Auszug</t>
  </si>
  <si>
    <r>
      <t xml:space="preserve">Bei </t>
    </r>
    <r>
      <rPr>
        <sz val="12"/>
        <color rgb="FFFF0000"/>
        <rFont val="Arial"/>
        <family val="2"/>
      </rPr>
      <t>Vereinen verpflichtende Angaben</t>
    </r>
    <r>
      <rPr>
        <sz val="12"/>
        <rFont val="Arial"/>
        <family val="2"/>
      </rPr>
      <t>:  Satzung, Angaben zu Vorstand usw.</t>
    </r>
  </si>
  <si>
    <t>1.10</t>
  </si>
  <si>
    <r>
      <t>Angaben zum Projektträger mit Angaben zu Leistungsfähigkeit und Erfahrung</t>
    </r>
    <r>
      <rPr>
        <sz val="10"/>
        <rFont val="Arial"/>
        <family val="2"/>
      </rPr>
      <t xml:space="preserve"> (ggf. gesonderte Blätter verwenden)</t>
    </r>
  </si>
  <si>
    <t>Angaben zum Projektziel (ggf. gesonderte Blätter verwenden)</t>
  </si>
  <si>
    <t xml:space="preserve">Bitte beachten Sie, dass alle Unterlagen so aufbereitet sein müssen, dass sie für die Prüfung nachvollziebar erläutert sind.
</t>
  </si>
  <si>
    <t xml:space="preserve">Folgende Unterlagen sind diesem Antrag beigefügt (entscheidungsrelevante Unterlagen, Verpflichtung siehe Einzelpunkte): </t>
  </si>
  <si>
    <t>3.5</t>
  </si>
  <si>
    <t>4.3</t>
  </si>
  <si>
    <t>4.4</t>
  </si>
  <si>
    <t>4.5</t>
  </si>
  <si>
    <t>4.6</t>
  </si>
  <si>
    <t>4.7</t>
  </si>
  <si>
    <t>4.8</t>
  </si>
  <si>
    <t>4.9</t>
  </si>
  <si>
    <t>4.10</t>
  </si>
  <si>
    <t>4.11</t>
  </si>
  <si>
    <t>4.12</t>
  </si>
  <si>
    <t>4.13</t>
  </si>
  <si>
    <t>Produzierte Menge pro Einheit (Endenergie)</t>
  </si>
  <si>
    <t xml:space="preserve">siehe Angaben unter 1.9  </t>
  </si>
  <si>
    <t>*Quelle für Basiswerte: UBA und Erneuerbare-Ernergien-und-Klimaschutz.de (Zugriff: 17.12.2017)</t>
  </si>
  <si>
    <t>ÖL*
3,17 kg CO2 pro Liter</t>
  </si>
  <si>
    <t>Erdgas*
2,0 Kg CO2 pro m3</t>
  </si>
  <si>
    <t>Holz*
0,39 Kg CO2 pro kWh</t>
  </si>
  <si>
    <t>Nah- oder Fernwärme*
0,12 kg CO2 pro kWh</t>
  </si>
  <si>
    <t>Strom*
0,527 kg CO2 pro kWh</t>
  </si>
  <si>
    <r>
      <t>Menge Y des vermiedenen CO</t>
    </r>
    <r>
      <rPr>
        <vertAlign val="subscript"/>
        <sz val="10"/>
        <rFont val="Arial"/>
        <family val="2"/>
      </rPr>
      <t>2</t>
    </r>
    <r>
      <rPr>
        <sz val="10"/>
        <rFont val="Arial"/>
        <family val="2"/>
      </rPr>
      <t xml:space="preserve"> (in Äquivalenten) in t pro Jahr:</t>
    </r>
  </si>
  <si>
    <r>
      <t>Investitionen pro m</t>
    </r>
    <r>
      <rPr>
        <vertAlign val="superscript"/>
        <sz val="10"/>
        <rFont val="Arial"/>
        <family val="2"/>
      </rPr>
      <t>2</t>
    </r>
    <r>
      <rPr>
        <sz val="10"/>
        <rFont val="Arial"/>
        <family val="2"/>
      </rPr>
      <t xml:space="preserve"> Wohnfläche:</t>
    </r>
  </si>
  <si>
    <t>Investitionen pro Wohnung:</t>
  </si>
  <si>
    <t>Unternehmens-größe</t>
  </si>
  <si>
    <r>
      <t xml:space="preserve">Vermiedene Menge an CO2 </t>
    </r>
    <r>
      <rPr>
        <sz val="12"/>
        <rFont val="Arial"/>
        <family val="2"/>
      </rPr>
      <t>(in CO2-Äquivalenten, Angabe in Tonnen)*</t>
    </r>
  </si>
  <si>
    <t>siehe Angaben unter 1.9</t>
  </si>
  <si>
    <t>Koordinator/Projektleiter:</t>
  </si>
  <si>
    <t>Bundesland:</t>
  </si>
  <si>
    <t>Gebäudenutzfläche nach: DIN V 18599: 2018-09:</t>
  </si>
  <si>
    <t>Von der Sanierung betroffene Gebäudenutzfläche:</t>
  </si>
  <si>
    <t>Gegebenenfalls Art der Kooperation mit Partnern</t>
  </si>
  <si>
    <t>Angebote für die serielle Sanierung oder Selbstkostenkalkulation</t>
  </si>
  <si>
    <t>Antrag oder Bewilligung der KfW aus dem Programm Effizient sanieren</t>
  </si>
  <si>
    <t>Referenzen</t>
  </si>
  <si>
    <t>Anlage 2: Indikatoren</t>
  </si>
  <si>
    <t>Vers. 3</t>
  </si>
  <si>
    <t>Kostengruppe 390 Sonstige Maßn. für konstr. Baukonstruktionen</t>
  </si>
  <si>
    <t>▪ Investitionen in technische Anlagen, soweit diese nicht zur Durchführung des Projekts zwingend erforderlich sind</t>
  </si>
  <si>
    <t>Förderfähige Ausgaben gemäß der Auswahl unter 1.9</t>
  </si>
  <si>
    <t>Nicht relevant</t>
  </si>
  <si>
    <t>▪ KfW-Tilgungszuschuss 151 (für KfW-70 Effizienzhaus max. 42.000 Euro)</t>
  </si>
  <si>
    <t>▪ KfW-Tilgungszuschuss 151 (für KfW-55 Effizienzhaus max. 48.000 Euro)</t>
  </si>
  <si>
    <t>▪ KfW-Tilgungszuschuss 152 (Einzelmaßnahmen max. 10.000 Euro)</t>
  </si>
  <si>
    <t>▪ evtl. BAFA-Zuschuss (Marktanreizprogramm)</t>
  </si>
  <si>
    <t>(auch unbeheizte Räume, Keller, Garage sollange in der Hülle)</t>
  </si>
  <si>
    <t>max. mögliche Förderquote
lt. EU-Regeln</t>
  </si>
  <si>
    <t>▪ Kredit 1 KfW 151, 152</t>
  </si>
  <si>
    <t>Ergänzende Beschreibung des Vorhabens, wenn Formularangaben nicht ausreichen (z.B. Baupläne, Skizzen, Flyer usw.)</t>
  </si>
  <si>
    <t>5.12</t>
  </si>
  <si>
    <t>5.13</t>
  </si>
  <si>
    <t>415 Sonstiges</t>
  </si>
  <si>
    <t>719 Bauherrenaufgaben, sonstiges Planerstellung Bestandsgebäude</t>
  </si>
  <si>
    <t>429 Wärmeversorgungsanlagen, Röhrenkollektoren Solarthermie</t>
  </si>
  <si>
    <t>398 Zusätzliche Maßnahmen Kran aufstellen ung Aufstellort vorb., Baustrom</t>
  </si>
  <si>
    <t>335 Außenwandbekleidung außen, Sockeldämmung</t>
  </si>
  <si>
    <t xml:space="preserve"> </t>
  </si>
  <si>
    <t xml:space="preserve">  sonstiges</t>
  </si>
  <si>
    <t>338 Sonnenschutz nach DIN</t>
  </si>
  <si>
    <t>412 Wasseranlagen (Neuverlegung Warmwasserrohre gedämmt)</t>
  </si>
  <si>
    <t>xxx</t>
  </si>
  <si>
    <t>xxxxx Musterstadt</t>
  </si>
  <si>
    <t>Musterstr.</t>
  </si>
  <si>
    <t xml:space="preserve">Serielle Sanierung z.B. Wohnprojekt Citypark </t>
  </si>
  <si>
    <t>xx.yy.zzzz</t>
  </si>
  <si>
    <t>Bitte in diesem Textfeld nähere Angaben machen.</t>
  </si>
  <si>
    <t xml:space="preserve">Bitte in diesem Textfeld nähere Angaben machen.
</t>
  </si>
  <si>
    <t>▪ Kredit 2 Bausparkasse xxx bzw. Bank yyyy</t>
  </si>
  <si>
    <t>Ansprechpartner für Nachfragen ist Herr Roland Heintz / Telefon 0721 / 608-25136 oder E-Mail: roland.heintz@kit.edu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</si>
</sst>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0\ &quot;€&quot;"/>
    <numFmt numFmtId="165" formatCode="#,##0\ &quot;€&quot;"/>
    <numFmt numFmtId="166" formatCode="#,##0.0"/>
    <numFmt numFmtId="167" formatCode="#,##0.00\ _€"/>
    <numFmt numFmtId="168" formatCode="_-* #,##0.00\ [$€-407]_-;\-* #,##0.00\ [$€-407]_-;_-* &quot;-&quot;??\ [$€-407]_-;_-@_-"/>
    <numFmt numFmtId="169" formatCode="0.0000000"/>
    <numFmt numFmtId="170" formatCode="0.000"/>
  </numFmts>
  <fonts count="42" x14ac:knownFonts="1">
    <font>
      <sz val="10"/>
      <name val="Arial"/>
    </font>
    <font>
      <sz val="10"/>
      <name val="Arial"/>
      <family val="2"/>
    </font>
    <font>
      <b/>
      <sz val="14"/>
      <name val="Arial"/>
      <family val="2"/>
    </font>
    <font>
      <b/>
      <sz val="10"/>
      <name val="Arial"/>
      <family val="2"/>
    </font>
    <font>
      <b/>
      <sz val="12"/>
      <name val="Arial"/>
      <family val="2"/>
    </font>
    <font>
      <sz val="12"/>
      <name val="Arial"/>
      <family val="2"/>
    </font>
    <font>
      <sz val="10"/>
      <name val="Arial"/>
      <family val="2"/>
    </font>
    <font>
      <b/>
      <sz val="11"/>
      <name val="Arial"/>
      <family val="2"/>
    </font>
    <font>
      <sz val="11"/>
      <name val="Arial"/>
      <family val="2"/>
    </font>
    <font>
      <sz val="8"/>
      <name val="Arial"/>
      <family val="2"/>
    </font>
    <font>
      <u/>
      <sz val="10"/>
      <color indexed="12"/>
      <name val="Arial"/>
      <family val="2"/>
    </font>
    <font>
      <b/>
      <sz val="20"/>
      <name val="Arial"/>
      <family val="2"/>
    </font>
    <font>
      <sz val="14"/>
      <name val="Arial"/>
      <family val="2"/>
    </font>
    <font>
      <sz val="8"/>
      <name val="Arial"/>
      <family val="2"/>
    </font>
    <font>
      <b/>
      <sz val="9"/>
      <name val="Arial"/>
      <family val="2"/>
    </font>
    <font>
      <b/>
      <sz val="13"/>
      <name val="Arial"/>
      <family val="2"/>
    </font>
    <font>
      <b/>
      <u/>
      <sz val="12"/>
      <name val="Arial"/>
      <family val="2"/>
    </font>
    <font>
      <b/>
      <sz val="11.5"/>
      <name val="Arial"/>
      <family val="2"/>
    </font>
    <font>
      <i/>
      <sz val="10"/>
      <name val="Arial"/>
      <family val="2"/>
    </font>
    <font>
      <b/>
      <i/>
      <sz val="10"/>
      <name val="Arial"/>
      <family val="2"/>
    </font>
    <font>
      <b/>
      <sz val="16"/>
      <name val="Arial"/>
      <family val="2"/>
    </font>
    <font>
      <i/>
      <sz val="12"/>
      <name val="Arial"/>
      <family val="2"/>
    </font>
    <font>
      <i/>
      <u/>
      <sz val="12"/>
      <name val="Arial"/>
      <family val="2"/>
    </font>
    <font>
      <b/>
      <i/>
      <sz val="12"/>
      <name val="Arial"/>
      <family val="2"/>
    </font>
    <font>
      <sz val="9"/>
      <name val="Arial"/>
      <family val="2"/>
    </font>
    <font>
      <b/>
      <sz val="8"/>
      <name val="Arial"/>
      <family val="2"/>
    </font>
    <font>
      <i/>
      <sz val="9"/>
      <name val="Arial"/>
      <family val="2"/>
    </font>
    <font>
      <b/>
      <sz val="18"/>
      <name val="Arial"/>
      <family val="2"/>
    </font>
    <font>
      <sz val="10"/>
      <name val="Calibri"/>
      <family val="2"/>
    </font>
    <font>
      <vertAlign val="subscript"/>
      <sz val="10"/>
      <name val="Arial"/>
      <family val="2"/>
    </font>
    <font>
      <sz val="12"/>
      <color theme="0" tint="-0.34998626667073579"/>
      <name val="Arial"/>
      <family val="2"/>
    </font>
    <font>
      <sz val="12"/>
      <color rgb="FFFF0000"/>
      <name val="Arial"/>
      <family val="2"/>
    </font>
    <font>
      <vertAlign val="superscript"/>
      <sz val="12"/>
      <name val="Arial"/>
      <family val="2"/>
    </font>
    <font>
      <b/>
      <i/>
      <sz val="10"/>
      <color theme="0"/>
      <name val="Arial"/>
      <family val="2"/>
    </font>
    <font>
      <sz val="9"/>
      <color indexed="81"/>
      <name val="Segoe UI"/>
      <family val="2"/>
    </font>
    <font>
      <b/>
      <sz val="9"/>
      <color indexed="81"/>
      <name val="Segoe UI"/>
      <family val="2"/>
    </font>
    <font>
      <b/>
      <sz val="10"/>
      <color theme="0"/>
      <name val="Arial"/>
      <family val="2"/>
    </font>
    <font>
      <sz val="10"/>
      <color theme="0"/>
      <name val="Arial"/>
      <family val="2"/>
    </font>
    <font>
      <sz val="10"/>
      <color theme="0" tint="-0.34998626667073579"/>
      <name val="Arial"/>
      <family val="2"/>
    </font>
    <font>
      <sz val="11"/>
      <color theme="0"/>
      <name val="Arial"/>
      <family val="2"/>
    </font>
    <font>
      <sz val="11"/>
      <color theme="0" tint="-0.34998626667073579"/>
      <name val="Arial"/>
      <family val="2"/>
    </font>
    <font>
      <vertAlign val="superscript"/>
      <sz val="10"/>
      <name val="Arial"/>
      <family val="2"/>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CC"/>
        <bgColor indexed="64"/>
      </patternFill>
    </fill>
    <fill>
      <patternFill patternType="solid">
        <fgColor theme="0" tint="-0.34998626667073579"/>
        <bgColor indexed="64"/>
      </patternFill>
    </fill>
    <fill>
      <patternFill patternType="solid">
        <fgColor rgb="FFFFFF00"/>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0" tint="-0.499984740745262"/>
        <bgColor indexed="64"/>
      </patternFill>
    </fill>
  </fills>
  <borders count="35">
    <border>
      <left/>
      <right/>
      <top/>
      <bottom/>
      <diagonal/>
    </border>
    <border>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s>
  <cellStyleXfs count="2">
    <xf numFmtId="0" fontId="0" fillId="0" borderId="0"/>
    <xf numFmtId="0" fontId="10" fillId="0" borderId="0" applyNumberFormat="0" applyFill="0" applyBorder="0" applyAlignment="0" applyProtection="0">
      <alignment vertical="top"/>
      <protection locked="0"/>
    </xf>
  </cellStyleXfs>
  <cellXfs count="567">
    <xf numFmtId="0" fontId="0" fillId="0" borderId="0" xfId="0"/>
    <xf numFmtId="0" fontId="6" fillId="0" borderId="0" xfId="0" applyFont="1" applyFill="1" applyBorder="1" applyAlignment="1" applyProtection="1">
      <alignment horizontal="left" vertical="center"/>
    </xf>
    <xf numFmtId="0" fontId="0" fillId="0" borderId="0" xfId="0" applyProtection="1"/>
    <xf numFmtId="0" fontId="4" fillId="0" borderId="0" xfId="0" applyFont="1" applyFill="1" applyBorder="1" applyAlignment="1" applyProtection="1">
      <alignment horizontal="left" vertical="center"/>
    </xf>
    <xf numFmtId="0" fontId="0" fillId="0" borderId="0" xfId="0" applyAlignment="1" applyProtection="1">
      <alignment wrapText="1"/>
    </xf>
    <xf numFmtId="0" fontId="0" fillId="0" borderId="0" xfId="0" applyAlignment="1" applyProtection="1">
      <alignment vertical="center"/>
    </xf>
    <xf numFmtId="0" fontId="0" fillId="0" borderId="0" xfId="0" applyBorder="1" applyProtection="1"/>
    <xf numFmtId="0" fontId="5" fillId="0" borderId="0" xfId="0" applyFont="1" applyBorder="1" applyAlignment="1" applyProtection="1">
      <alignment vertical="center"/>
    </xf>
    <xf numFmtId="0" fontId="0" fillId="0" borderId="0" xfId="0" applyFill="1" applyAlignment="1" applyProtection="1">
      <alignment wrapText="1"/>
    </xf>
    <xf numFmtId="0" fontId="0" fillId="2" borderId="0" xfId="0" applyFill="1" applyProtection="1"/>
    <xf numFmtId="0" fontId="0" fillId="2" borderId="0" xfId="0" applyFill="1" applyBorder="1" applyProtection="1"/>
    <xf numFmtId="0" fontId="0" fillId="2" borderId="0" xfId="0" applyFill="1" applyAlignment="1" applyProtection="1">
      <alignment vertical="center"/>
    </xf>
    <xf numFmtId="0" fontId="4" fillId="2" borderId="0" xfId="0" applyFont="1" applyFill="1" applyBorder="1" applyAlignment="1" applyProtection="1">
      <alignment horizontal="left" vertical="center"/>
    </xf>
    <xf numFmtId="0" fontId="5" fillId="2" borderId="0" xfId="0" applyFont="1" applyFill="1" applyBorder="1" applyAlignment="1" applyProtection="1">
      <alignment horizontal="left" vertical="center"/>
    </xf>
    <xf numFmtId="0" fontId="5" fillId="2" borderId="1" xfId="0" applyFont="1" applyFill="1" applyBorder="1" applyAlignment="1" applyProtection="1">
      <alignment horizontal="left" vertical="center"/>
    </xf>
    <xf numFmtId="0" fontId="5" fillId="2" borderId="0" xfId="0" applyFont="1" applyFill="1" applyBorder="1" applyAlignment="1" applyProtection="1">
      <alignment horizontal="left" vertical="center" wrapText="1"/>
    </xf>
    <xf numFmtId="0" fontId="0" fillId="2" borderId="0" xfId="0" applyFill="1" applyBorder="1" applyAlignment="1" applyProtection="1">
      <alignment horizontal="right" vertical="center"/>
    </xf>
    <xf numFmtId="0" fontId="6" fillId="2" borderId="0" xfId="0" applyFont="1" applyFill="1" applyBorder="1" applyAlignment="1" applyProtection="1">
      <alignment horizontal="left" vertical="center"/>
    </xf>
    <xf numFmtId="0" fontId="3" fillId="2" borderId="0" xfId="0" applyFont="1" applyFill="1" applyBorder="1" applyAlignment="1" applyProtection="1">
      <alignment horizontal="center" vertical="center"/>
    </xf>
    <xf numFmtId="0" fontId="5" fillId="2" borderId="0" xfId="0" applyFont="1" applyFill="1" applyBorder="1" applyAlignment="1" applyProtection="1">
      <alignment horizontal="left" vertical="top" wrapText="1"/>
    </xf>
    <xf numFmtId="0" fontId="0" fillId="2" borderId="0" xfId="0" applyFill="1" applyAlignment="1" applyProtection="1">
      <alignment wrapText="1"/>
    </xf>
    <xf numFmtId="0" fontId="6" fillId="3" borderId="0" xfId="0" applyFont="1" applyFill="1" applyBorder="1" applyAlignment="1" applyProtection="1">
      <alignment horizontal="left" vertical="center"/>
    </xf>
    <xf numFmtId="0" fontId="12" fillId="2" borderId="0" xfId="0" applyFont="1" applyFill="1" applyProtection="1"/>
    <xf numFmtId="0" fontId="4" fillId="2" borderId="0" xfId="0" applyFont="1" applyFill="1" applyBorder="1" applyProtection="1"/>
    <xf numFmtId="49" fontId="4" fillId="0" borderId="0" xfId="0" applyNumberFormat="1" applyFont="1" applyFill="1" applyBorder="1" applyAlignment="1" applyProtection="1">
      <alignment horizontal="left" vertical="center"/>
    </xf>
    <xf numFmtId="0" fontId="0" fillId="0" borderId="0" xfId="0" applyFill="1" applyBorder="1" applyAlignment="1" applyProtection="1">
      <alignment wrapText="1"/>
    </xf>
    <xf numFmtId="0" fontId="4" fillId="0" borderId="2" xfId="0" applyNumberFormat="1" applyFont="1" applyFill="1" applyBorder="1" applyAlignment="1" applyProtection="1">
      <alignment horizontal="center" vertical="top" wrapText="1"/>
    </xf>
    <xf numFmtId="0" fontId="4" fillId="2" borderId="3" xfId="0" applyFont="1" applyFill="1" applyBorder="1" applyAlignment="1" applyProtection="1">
      <alignment horizontal="center" vertical="center"/>
    </xf>
    <xf numFmtId="0" fontId="4" fillId="0" borderId="0" xfId="0" applyNumberFormat="1" applyFont="1" applyFill="1" applyBorder="1" applyAlignment="1" applyProtection="1">
      <alignment horizontal="center" vertical="top" wrapText="1"/>
    </xf>
    <xf numFmtId="0" fontId="4" fillId="0" borderId="0" xfId="0" applyFont="1" applyFill="1" applyBorder="1" applyAlignment="1" applyProtection="1">
      <alignment vertical="top" wrapText="1"/>
    </xf>
    <xf numFmtId="0" fontId="4" fillId="2" borderId="0" xfId="0" applyFont="1" applyFill="1" applyBorder="1" applyAlignment="1" applyProtection="1">
      <alignment horizontal="center" vertical="center" wrapText="1"/>
    </xf>
    <xf numFmtId="49" fontId="5" fillId="0" borderId="0" xfId="0" applyNumberFormat="1" applyFont="1" applyFill="1" applyBorder="1" applyAlignment="1" applyProtection="1">
      <alignment horizontal="left" vertical="center" wrapText="1"/>
    </xf>
    <xf numFmtId="49" fontId="4" fillId="0" borderId="0" xfId="0" applyNumberFormat="1" applyFont="1" applyFill="1" applyAlignment="1" applyProtection="1">
      <alignment horizontal="left" vertical="center"/>
    </xf>
    <xf numFmtId="49" fontId="4" fillId="0" borderId="0" xfId="0" applyNumberFormat="1" applyFont="1" applyFill="1" applyBorder="1" applyAlignment="1" applyProtection="1">
      <alignment horizontal="left" vertical="center" wrapText="1"/>
    </xf>
    <xf numFmtId="0" fontId="3" fillId="0" borderId="0" xfId="0" applyFont="1" applyFill="1" applyAlignment="1" applyProtection="1">
      <alignment vertical="top"/>
    </xf>
    <xf numFmtId="0" fontId="4" fillId="0" borderId="0" xfId="0" applyFont="1" applyFill="1" applyAlignment="1" applyProtection="1">
      <alignment vertical="top"/>
    </xf>
    <xf numFmtId="0" fontId="5" fillId="0" borderId="0" xfId="0" applyFont="1" applyProtection="1"/>
    <xf numFmtId="0" fontId="4" fillId="0" borderId="0" xfId="0" applyFont="1" applyAlignment="1" applyProtection="1">
      <alignment horizontal="left"/>
    </xf>
    <xf numFmtId="0" fontId="12" fillId="5" borderId="5" xfId="0" applyNumberFormat="1" applyFont="1" applyFill="1" applyBorder="1" applyAlignment="1" applyProtection="1">
      <alignment wrapText="1"/>
    </xf>
    <xf numFmtId="0" fontId="4" fillId="0" borderId="0" xfId="0" applyFont="1" applyBorder="1" applyAlignment="1" applyProtection="1">
      <alignment horizontal="left"/>
    </xf>
    <xf numFmtId="0" fontId="12" fillId="0" borderId="0" xfId="0" applyFont="1" applyFill="1" applyBorder="1" applyAlignment="1" applyProtection="1">
      <alignment horizontal="left" vertical="center" wrapText="1"/>
    </xf>
    <xf numFmtId="0" fontId="12" fillId="2" borderId="0" xfId="0" applyFont="1" applyFill="1" applyBorder="1" applyAlignment="1" applyProtection="1">
      <alignment horizontal="left" vertical="center" wrapText="1"/>
    </xf>
    <xf numFmtId="0" fontId="12" fillId="3" borderId="0" xfId="0" applyFont="1" applyFill="1" applyBorder="1" applyAlignment="1" applyProtection="1">
      <alignment horizontal="left" vertical="center" wrapText="1"/>
    </xf>
    <xf numFmtId="0" fontId="0" fillId="0" borderId="0" xfId="0" applyBorder="1" applyAlignment="1" applyProtection="1">
      <alignment horizontal="center" vertical="center" wrapText="1"/>
    </xf>
    <xf numFmtId="0" fontId="21" fillId="0" borderId="0" xfId="0" applyFont="1" applyFill="1" applyAlignment="1" applyProtection="1">
      <alignment horizontal="left" vertical="center" wrapText="1"/>
    </xf>
    <xf numFmtId="164" fontId="12" fillId="0" borderId="0" xfId="0" applyNumberFormat="1" applyFont="1" applyFill="1" applyBorder="1" applyAlignment="1" applyProtection="1">
      <alignment wrapText="1"/>
    </xf>
    <xf numFmtId="0" fontId="3" fillId="0" borderId="0" xfId="0" applyFont="1" applyFill="1" applyBorder="1" applyAlignment="1" applyProtection="1">
      <alignment vertical="top"/>
    </xf>
    <xf numFmtId="0" fontId="0" fillId="0" borderId="0" xfId="0" applyBorder="1" applyAlignment="1" applyProtection="1">
      <alignment horizontal="left" vertical="center" wrapText="1"/>
    </xf>
    <xf numFmtId="168" fontId="12" fillId="0" borderId="0" xfId="0" applyNumberFormat="1" applyFont="1" applyFill="1" applyBorder="1" applyAlignment="1" applyProtection="1">
      <alignment wrapText="1"/>
    </xf>
    <xf numFmtId="167" fontId="4" fillId="5" borderId="5" xfId="0" applyNumberFormat="1" applyFont="1" applyFill="1" applyBorder="1" applyAlignment="1" applyProtection="1">
      <alignment wrapText="1"/>
    </xf>
    <xf numFmtId="0" fontId="5" fillId="0" borderId="0" xfId="0" applyFont="1" applyFill="1" applyBorder="1" applyAlignment="1" applyProtection="1">
      <alignment wrapText="1"/>
    </xf>
    <xf numFmtId="0" fontId="12" fillId="0" borderId="0" xfId="0" applyFont="1" applyFill="1" applyBorder="1" applyAlignment="1" applyProtection="1">
      <alignment wrapText="1"/>
    </xf>
    <xf numFmtId="164" fontId="4" fillId="5" borderId="5" xfId="0" applyNumberFormat="1" applyFont="1" applyFill="1" applyBorder="1" applyAlignment="1" applyProtection="1">
      <alignment wrapText="1"/>
    </xf>
    <xf numFmtId="0" fontId="0" fillId="0" borderId="0" xfId="0" applyBorder="1" applyAlignment="1" applyProtection="1"/>
    <xf numFmtId="0" fontId="6" fillId="0" borderId="0" xfId="0" applyFont="1" applyProtection="1"/>
    <xf numFmtId="0" fontId="4" fillId="0" borderId="0" xfId="0" applyFont="1" applyAlignment="1" applyProtection="1">
      <alignment vertical="top"/>
    </xf>
    <xf numFmtId="0" fontId="5" fillId="0" borderId="0" xfId="0" applyFont="1" applyAlignment="1" applyProtection="1">
      <alignment vertical="center"/>
      <protection locked="0"/>
    </xf>
    <xf numFmtId="0" fontId="6" fillId="0" borderId="0" xfId="0" applyFont="1" applyFill="1" applyBorder="1" applyAlignment="1" applyProtection="1">
      <alignment horizontal="left" vertical="center"/>
      <protection locked="0"/>
    </xf>
    <xf numFmtId="0" fontId="6" fillId="3" borderId="0" xfId="0" applyFont="1" applyFill="1" applyBorder="1" applyAlignment="1" applyProtection="1">
      <alignment horizontal="left" vertical="center"/>
      <protection locked="0"/>
    </xf>
    <xf numFmtId="0" fontId="0" fillId="0" borderId="0" xfId="0" applyAlignment="1" applyProtection="1">
      <alignment vertical="center" wrapText="1"/>
      <protection locked="0"/>
    </xf>
    <xf numFmtId="0" fontId="0" fillId="0" borderId="0" xfId="0" applyAlignment="1" applyProtection="1">
      <alignment wrapText="1"/>
      <protection locked="0"/>
    </xf>
    <xf numFmtId="0" fontId="0" fillId="0" borderId="0" xfId="0" applyProtection="1">
      <protection locked="0"/>
    </xf>
    <xf numFmtId="0" fontId="0" fillId="0" borderId="0" xfId="0" applyAlignment="1" applyProtection="1">
      <alignment vertical="center"/>
      <protection locked="0"/>
    </xf>
    <xf numFmtId="0" fontId="0" fillId="0" borderId="0" xfId="0" applyFill="1" applyAlignment="1" applyProtection="1">
      <alignment wrapText="1"/>
      <protection locked="0"/>
    </xf>
    <xf numFmtId="0" fontId="4" fillId="2" borderId="0" xfId="0" applyFont="1" applyFill="1" applyBorder="1" applyAlignment="1" applyProtection="1">
      <alignment vertical="center"/>
    </xf>
    <xf numFmtId="0" fontId="3" fillId="2" borderId="0" xfId="0" applyFont="1" applyFill="1" applyAlignment="1" applyProtection="1">
      <alignment vertical="center"/>
    </xf>
    <xf numFmtId="0" fontId="4" fillId="3" borderId="0" xfId="0" applyFont="1" applyFill="1" applyBorder="1" applyAlignment="1" applyProtection="1">
      <alignment horizontal="left" vertical="top" wrapText="1"/>
    </xf>
    <xf numFmtId="0" fontId="5" fillId="2" borderId="0" xfId="0" applyFont="1" applyFill="1" applyBorder="1" applyProtection="1"/>
    <xf numFmtId="0" fontId="0" fillId="0" borderId="0" xfId="0" applyAlignment="1" applyProtection="1">
      <alignment horizontal="left" vertical="center"/>
      <protection locked="0"/>
    </xf>
    <xf numFmtId="0" fontId="6" fillId="0" borderId="0" xfId="0" applyFont="1" applyAlignment="1" applyProtection="1">
      <alignment horizontal="left" vertical="center"/>
      <protection locked="0"/>
    </xf>
    <xf numFmtId="0" fontId="6" fillId="0" borderId="0" xfId="0" applyFont="1" applyAlignment="1" applyProtection="1">
      <alignment horizontal="left" vertical="center"/>
    </xf>
    <xf numFmtId="0" fontId="6" fillId="0" borderId="0" xfId="0" applyFont="1" applyBorder="1" applyAlignment="1" applyProtection="1">
      <alignment horizontal="center" vertical="center"/>
    </xf>
    <xf numFmtId="0" fontId="0" fillId="0" borderId="0" xfId="0" applyFill="1" applyAlignment="1" applyProtection="1">
      <alignment horizontal="left" vertical="center"/>
      <protection locked="0"/>
    </xf>
    <xf numFmtId="0" fontId="0" fillId="0" borderId="0" xfId="0" applyFill="1" applyBorder="1" applyAlignment="1" applyProtection="1">
      <alignment horizontal="left" vertical="center"/>
      <protection locked="0"/>
    </xf>
    <xf numFmtId="0" fontId="6" fillId="0" borderId="0" xfId="0" applyFont="1" applyAlignment="1" applyProtection="1">
      <alignment horizontal="justify" vertical="center"/>
      <protection locked="0"/>
    </xf>
    <xf numFmtId="0" fontId="0" fillId="0" borderId="0" xfId="0" applyFill="1" applyBorder="1" applyAlignment="1" applyProtection="1">
      <alignment horizontal="left" vertical="center" wrapText="1"/>
      <protection locked="0"/>
    </xf>
    <xf numFmtId="0" fontId="6" fillId="0" borderId="0" xfId="0" applyFont="1" applyBorder="1" applyAlignment="1" applyProtection="1">
      <alignment horizontal="left" vertical="center"/>
    </xf>
    <xf numFmtId="0" fontId="3" fillId="0" borderId="3" xfId="0" applyFont="1" applyBorder="1" applyAlignment="1" applyProtection="1">
      <alignment horizontal="left" vertical="center"/>
    </xf>
    <xf numFmtId="0" fontId="6" fillId="0" borderId="3" xfId="0" applyFont="1" applyBorder="1" applyAlignment="1" applyProtection="1">
      <alignment horizontal="left" vertical="center"/>
    </xf>
    <xf numFmtId="0" fontId="3" fillId="0" borderId="0" xfId="0" applyFont="1" applyFill="1" applyBorder="1" applyAlignment="1" applyProtection="1">
      <alignment horizontal="justify" vertical="top"/>
    </xf>
    <xf numFmtId="0" fontId="24" fillId="0" borderId="0" xfId="0" applyFont="1" applyAlignment="1" applyProtection="1">
      <alignment horizontal="left" vertical="center"/>
    </xf>
    <xf numFmtId="0" fontId="5" fillId="2" borderId="0" xfId="0" applyFont="1" applyFill="1" applyProtection="1"/>
    <xf numFmtId="0" fontId="5" fillId="0" borderId="0" xfId="0" applyFont="1" applyAlignment="1" applyProtection="1">
      <alignment wrapText="1"/>
      <protection locked="0"/>
    </xf>
    <xf numFmtId="0" fontId="5" fillId="0" borderId="0" xfId="0" applyFont="1" applyProtection="1">
      <protection locked="0"/>
    </xf>
    <xf numFmtId="164" fontId="0" fillId="0" borderId="0" xfId="0" applyNumberFormat="1" applyProtection="1"/>
    <xf numFmtId="49" fontId="4" fillId="3" borderId="0" xfId="0" applyNumberFormat="1" applyFont="1" applyFill="1" applyBorder="1" applyAlignment="1" applyProtection="1">
      <alignment horizontal="left" vertical="center"/>
    </xf>
    <xf numFmtId="0" fontId="0" fillId="3" borderId="0" xfId="0" applyFill="1" applyBorder="1" applyProtection="1"/>
    <xf numFmtId="49" fontId="5" fillId="3" borderId="0" xfId="0" applyNumberFormat="1" applyFont="1" applyFill="1" applyBorder="1" applyAlignment="1" applyProtection="1">
      <alignment horizontal="left" vertical="center"/>
    </xf>
    <xf numFmtId="49" fontId="4" fillId="3" borderId="0" xfId="0" applyNumberFormat="1" applyFont="1" applyFill="1" applyAlignment="1" applyProtection="1">
      <alignment horizontal="left" vertical="center" wrapText="1"/>
    </xf>
    <xf numFmtId="0" fontId="4"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0" fillId="3" borderId="0" xfId="0" applyFill="1" applyBorder="1" applyAlignment="1" applyProtection="1">
      <alignment horizontal="right" vertical="center"/>
    </xf>
    <xf numFmtId="0" fontId="3" fillId="3" borderId="0" xfId="0" applyFont="1" applyFill="1" applyBorder="1" applyAlignment="1" applyProtection="1">
      <alignment horizontal="left" vertical="center"/>
    </xf>
    <xf numFmtId="0" fontId="18" fillId="3" borderId="0" xfId="0" applyFont="1" applyFill="1" applyBorder="1" applyAlignment="1" applyProtection="1">
      <alignment horizontal="left" vertical="top" wrapText="1"/>
    </xf>
    <xf numFmtId="0" fontId="18" fillId="3" borderId="0" xfId="0" applyFont="1" applyFill="1" applyAlignment="1" applyProtection="1">
      <alignment horizontal="left" vertical="top" wrapText="1"/>
    </xf>
    <xf numFmtId="0" fontId="8" fillId="3" borderId="0" xfId="0" applyFont="1" applyFill="1" applyBorder="1" applyAlignment="1" applyProtection="1">
      <alignment horizontal="left" vertical="center"/>
      <protection locked="0"/>
    </xf>
    <xf numFmtId="0" fontId="8" fillId="3" borderId="0" xfId="0" applyFont="1" applyFill="1" applyBorder="1" applyAlignment="1" applyProtection="1">
      <alignment horizontal="left" vertical="center"/>
    </xf>
    <xf numFmtId="0" fontId="5" fillId="3" borderId="0" xfId="0" applyFont="1" applyFill="1" applyBorder="1" applyAlignment="1" applyProtection="1">
      <alignment horizontal="center" vertical="center"/>
    </xf>
    <xf numFmtId="14" fontId="5" fillId="3" borderId="1" xfId="0" applyNumberFormat="1" applyFont="1" applyFill="1" applyBorder="1" applyAlignment="1" applyProtection="1">
      <alignment horizontal="right" vertical="center" indent="1"/>
    </xf>
    <xf numFmtId="49" fontId="4" fillId="3" borderId="0" xfId="0" applyNumberFormat="1" applyFont="1" applyFill="1" applyAlignment="1" applyProtection="1">
      <alignment horizontal="left" vertical="center"/>
    </xf>
    <xf numFmtId="14" fontId="5" fillId="3" borderId="0" xfId="0" applyNumberFormat="1" applyFont="1" applyFill="1" applyBorder="1" applyAlignment="1" applyProtection="1">
      <alignment horizontal="center" vertical="center"/>
    </xf>
    <xf numFmtId="49" fontId="4" fillId="3" borderId="0" xfId="0" applyNumberFormat="1" applyFont="1" applyFill="1" applyBorder="1" applyAlignment="1" applyProtection="1">
      <alignment horizontal="left" vertical="center" wrapText="1"/>
    </xf>
    <xf numFmtId="49" fontId="5" fillId="3" borderId="0" xfId="0" applyNumberFormat="1" applyFont="1" applyFill="1" applyAlignment="1" applyProtection="1">
      <alignment horizontal="left" vertical="center"/>
    </xf>
    <xf numFmtId="0" fontId="4" fillId="3" borderId="0" xfId="0" applyFont="1" applyFill="1" applyBorder="1" applyAlignment="1" applyProtection="1">
      <alignment vertical="center"/>
    </xf>
    <xf numFmtId="0" fontId="5" fillId="3" borderId="0" xfId="0" applyFont="1" applyFill="1" applyAlignment="1" applyProtection="1">
      <alignment horizontal="left" vertical="top"/>
    </xf>
    <xf numFmtId="0" fontId="5" fillId="3" borderId="0" xfId="0" applyFont="1" applyFill="1" applyBorder="1" applyAlignment="1" applyProtection="1">
      <alignment horizontal="right" vertical="top" wrapText="1"/>
    </xf>
    <xf numFmtId="0" fontId="0" fillId="3" borderId="0" xfId="0" applyFill="1" applyAlignment="1" applyProtection="1">
      <alignment wrapText="1"/>
      <protection locked="0"/>
    </xf>
    <xf numFmtId="0" fontId="12" fillId="3" borderId="0" xfId="0" applyFont="1" applyFill="1" applyProtection="1"/>
    <xf numFmtId="49" fontId="4" fillId="3" borderId="0" xfId="0" applyNumberFormat="1" applyFont="1" applyFill="1" applyBorder="1" applyAlignment="1" applyProtection="1">
      <alignment horizontal="left" vertical="top"/>
    </xf>
    <xf numFmtId="0" fontId="0" fillId="3" borderId="0" xfId="0" applyFill="1" applyBorder="1" applyAlignment="1" applyProtection="1">
      <alignment wrapText="1"/>
    </xf>
    <xf numFmtId="0" fontId="15" fillId="3" borderId="0" xfId="0" applyFont="1" applyFill="1" applyBorder="1" applyProtection="1"/>
    <xf numFmtId="0" fontId="5" fillId="3" borderId="0" xfId="0" quotePrefix="1" applyFont="1" applyFill="1" applyBorder="1" applyAlignment="1" applyProtection="1">
      <alignment horizontal="left" vertical="top" wrapText="1"/>
    </xf>
    <xf numFmtId="0" fontId="5" fillId="3" borderId="0" xfId="0" applyFont="1" applyFill="1" applyBorder="1" applyAlignment="1" applyProtection="1">
      <alignment vertical="top"/>
    </xf>
    <xf numFmtId="0" fontId="5" fillId="3" borderId="3" xfId="0" applyFont="1" applyFill="1" applyBorder="1" applyAlignment="1" applyProtection="1">
      <alignment horizontal="left" vertical="top" wrapText="1"/>
    </xf>
    <xf numFmtId="0" fontId="0" fillId="3" borderId="3" xfId="0" applyFill="1" applyBorder="1" applyAlignment="1" applyProtection="1">
      <alignment wrapText="1"/>
    </xf>
    <xf numFmtId="0" fontId="5" fillId="3" borderId="0" xfId="0" applyFont="1" applyFill="1" applyProtection="1"/>
    <xf numFmtId="0" fontId="3" fillId="3" borderId="0" xfId="0" applyFont="1" applyFill="1" applyAlignment="1" applyProtection="1">
      <alignment horizontal="left" indent="3"/>
    </xf>
    <xf numFmtId="0" fontId="4" fillId="3" borderId="0" xfId="0" applyFont="1" applyFill="1" applyProtection="1"/>
    <xf numFmtId="0" fontId="4" fillId="3" borderId="0" xfId="0" applyFont="1" applyFill="1" applyBorder="1" applyAlignment="1" applyProtection="1">
      <alignment vertical="top" wrapText="1"/>
    </xf>
    <xf numFmtId="0" fontId="4" fillId="3" borderId="0" xfId="0" applyFont="1" applyFill="1" applyBorder="1" applyAlignment="1" applyProtection="1">
      <alignment horizontal="center" vertical="top" wrapText="1"/>
    </xf>
    <xf numFmtId="164" fontId="3" fillId="3" borderId="0" xfId="0" applyNumberFormat="1" applyFont="1" applyFill="1" applyBorder="1" applyAlignment="1" applyProtection="1">
      <alignment horizontal="left" vertical="top" wrapText="1"/>
    </xf>
    <xf numFmtId="164" fontId="7" fillId="5" borderId="5" xfId="0" applyNumberFormat="1" applyFont="1" applyFill="1" applyBorder="1" applyAlignment="1" applyProtection="1">
      <alignment vertical="center" wrapText="1"/>
    </xf>
    <xf numFmtId="0" fontId="0" fillId="0" borderId="0" xfId="0" applyAlignment="1" applyProtection="1">
      <alignment horizontal="left" vertical="center"/>
    </xf>
    <xf numFmtId="0" fontId="3"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24" fillId="0" borderId="0" xfId="0" applyFont="1" applyFill="1" applyBorder="1" applyAlignment="1" applyProtection="1">
      <alignment vertical="center"/>
    </xf>
    <xf numFmtId="49" fontId="6" fillId="0" borderId="0" xfId="0" applyNumberFormat="1" applyFont="1" applyFill="1" applyBorder="1" applyAlignment="1" applyProtection="1">
      <alignment horizontal="center" vertical="center"/>
    </xf>
    <xf numFmtId="0" fontId="6" fillId="0" borderId="0" xfId="0" applyFont="1" applyFill="1" applyAlignment="1" applyProtection="1">
      <alignment horizontal="left" vertical="center"/>
    </xf>
    <xf numFmtId="0" fontId="24" fillId="0" borderId="0" xfId="0" applyFont="1" applyFill="1" applyBorder="1" applyAlignment="1" applyProtection="1">
      <alignment horizontal="left" vertical="center"/>
    </xf>
    <xf numFmtId="0" fontId="24" fillId="0" borderId="0" xfId="0" applyFont="1" applyFill="1" applyAlignment="1" applyProtection="1">
      <alignment horizontal="left" vertical="center"/>
    </xf>
    <xf numFmtId="49" fontId="24" fillId="0" borderId="0" xfId="0" applyNumberFormat="1" applyFont="1" applyFill="1" applyAlignment="1" applyProtection="1">
      <alignment horizontal="left" vertical="center"/>
    </xf>
    <xf numFmtId="0" fontId="0" fillId="0" borderId="0" xfId="0" applyFill="1" applyAlignment="1" applyProtection="1">
      <alignment horizontal="left" vertical="center"/>
    </xf>
    <xf numFmtId="0" fontId="6" fillId="0" borderId="0" xfId="0" applyFont="1" applyAlignment="1" applyProtection="1">
      <alignment horizontal="justify" vertical="center"/>
    </xf>
    <xf numFmtId="0" fontId="6" fillId="0" borderId="3" xfId="0" applyFont="1" applyBorder="1" applyAlignment="1" applyProtection="1">
      <alignment horizontal="center" vertical="center"/>
    </xf>
    <xf numFmtId="0" fontId="6" fillId="0" borderId="10" xfId="0" applyFont="1" applyBorder="1" applyAlignment="1" applyProtection="1">
      <alignment horizontal="left" vertical="center"/>
    </xf>
    <xf numFmtId="0" fontId="3" fillId="0" borderId="3" xfId="0" applyFont="1" applyBorder="1" applyAlignment="1" applyProtection="1">
      <alignment horizontal="center" vertical="center"/>
    </xf>
    <xf numFmtId="0" fontId="6" fillId="0" borderId="3" xfId="0" applyFont="1" applyFill="1" applyBorder="1" applyAlignment="1" applyProtection="1">
      <alignment horizontal="left" vertical="center"/>
    </xf>
    <xf numFmtId="0" fontId="6" fillId="0" borderId="11"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0" borderId="3" xfId="0" applyFont="1" applyBorder="1" applyAlignment="1" applyProtection="1">
      <alignment horizontal="right" vertical="center"/>
    </xf>
    <xf numFmtId="0" fontId="0" fillId="0" borderId="0" xfId="0" applyFill="1" applyBorder="1" applyAlignment="1" applyProtection="1">
      <alignment horizontal="left" vertical="center"/>
    </xf>
    <xf numFmtId="0" fontId="0" fillId="0" borderId="0" xfId="0" applyFill="1" applyAlignment="1" applyProtection="1">
      <alignment horizontal="left" vertical="center" wrapText="1"/>
    </xf>
    <xf numFmtId="0" fontId="0" fillId="0" borderId="0" xfId="0" applyFill="1" applyBorder="1" applyAlignment="1" applyProtection="1">
      <alignment horizontal="left" vertical="center" wrapText="1"/>
    </xf>
    <xf numFmtId="0" fontId="0" fillId="0" borderId="0" xfId="0" applyBorder="1" applyAlignment="1" applyProtection="1">
      <alignment horizontal="right"/>
    </xf>
    <xf numFmtId="0" fontId="24" fillId="0" borderId="0" xfId="0" applyFont="1" applyBorder="1" applyProtection="1"/>
    <xf numFmtId="2" fontId="6" fillId="0" borderId="0" xfId="0" applyNumberFormat="1" applyFont="1" applyFill="1" applyBorder="1" applyAlignment="1" applyProtection="1">
      <alignment horizontal="right" vertical="center"/>
    </xf>
    <xf numFmtId="49" fontId="6" fillId="0" borderId="3" xfId="0" applyNumberFormat="1" applyFont="1" applyBorder="1" applyAlignment="1" applyProtection="1">
      <alignment horizontal="left" vertical="center"/>
    </xf>
    <xf numFmtId="0" fontId="14" fillId="0" borderId="0" xfId="0" applyFont="1" applyAlignment="1" applyProtection="1">
      <alignment horizontal="left" vertical="center"/>
    </xf>
    <xf numFmtId="0" fontId="11" fillId="2" borderId="0" xfId="0" applyFont="1" applyFill="1" applyBorder="1" applyAlignment="1" applyProtection="1">
      <alignment horizontal="center" vertical="center" wrapText="1"/>
    </xf>
    <xf numFmtId="0" fontId="3" fillId="3" borderId="0" xfId="0" applyFont="1" applyFill="1" applyBorder="1" applyAlignment="1" applyProtection="1">
      <alignment horizontal="right" vertical="center"/>
    </xf>
    <xf numFmtId="0" fontId="3" fillId="0" borderId="0" xfId="0" applyFont="1" applyFill="1" applyBorder="1" applyAlignment="1" applyProtection="1">
      <alignment horizontal="right" vertical="center"/>
    </xf>
    <xf numFmtId="164" fontId="5" fillId="4" borderId="5" xfId="0" applyNumberFormat="1" applyFont="1" applyFill="1" applyBorder="1" applyAlignment="1" applyProtection="1">
      <alignment vertical="top" wrapText="1"/>
    </xf>
    <xf numFmtId="165" fontId="12" fillId="3" borderId="0" xfId="0" applyNumberFormat="1" applyFont="1" applyFill="1" applyBorder="1" applyAlignment="1" applyProtection="1">
      <alignment wrapText="1"/>
    </xf>
    <xf numFmtId="0" fontId="12" fillId="2" borderId="0" xfId="0" applyFont="1" applyFill="1" applyAlignment="1" applyProtection="1"/>
    <xf numFmtId="164" fontId="6" fillId="2" borderId="0" xfId="0" applyNumberFormat="1" applyFont="1" applyFill="1" applyBorder="1" applyAlignment="1" applyProtection="1"/>
    <xf numFmtId="164" fontId="6" fillId="3" borderId="0" xfId="0" applyNumberFormat="1" applyFont="1" applyFill="1" applyBorder="1" applyProtection="1"/>
    <xf numFmtId="0" fontId="3" fillId="3" borderId="0" xfId="0" applyFont="1" applyFill="1" applyBorder="1" applyAlignment="1" applyProtection="1">
      <alignment horizontal="left"/>
    </xf>
    <xf numFmtId="0" fontId="4" fillId="6" borderId="5" xfId="0" applyFont="1" applyFill="1" applyBorder="1" applyAlignment="1" applyProtection="1">
      <alignment horizontal="center" vertical="center"/>
      <protection locked="0"/>
    </xf>
    <xf numFmtId="0" fontId="0" fillId="0" borderId="0" xfId="0" applyFont="1" applyProtection="1"/>
    <xf numFmtId="0" fontId="20" fillId="0" borderId="0" xfId="0" applyFont="1" applyAlignment="1" applyProtection="1">
      <alignment vertical="center"/>
    </xf>
    <xf numFmtId="0" fontId="0" fillId="3" borderId="0" xfId="0" applyFill="1" applyAlignment="1" applyProtection="1">
      <alignment wrapText="1"/>
    </xf>
    <xf numFmtId="0" fontId="5" fillId="3" borderId="0" xfId="0" applyFont="1" applyFill="1" applyBorder="1" applyAlignment="1" applyProtection="1">
      <alignment horizontal="left" vertical="top" wrapText="1"/>
    </xf>
    <xf numFmtId="0" fontId="5" fillId="3" borderId="0" xfId="0" applyFont="1" applyFill="1" applyBorder="1" applyAlignment="1" applyProtection="1">
      <alignment vertical="center"/>
    </xf>
    <xf numFmtId="0" fontId="5" fillId="0" borderId="0" xfId="0" applyFont="1" applyFill="1" applyAlignment="1" applyProtection="1">
      <alignment wrapText="1"/>
      <protection locked="0"/>
    </xf>
    <xf numFmtId="0" fontId="8" fillId="2" borderId="0" xfId="0" applyFont="1" applyFill="1" applyBorder="1" applyProtection="1"/>
    <xf numFmtId="0" fontId="5" fillId="3" borderId="0" xfId="0" applyFont="1" applyFill="1" applyBorder="1" applyAlignment="1" applyProtection="1">
      <alignment horizontal="left" vertical="top" wrapText="1"/>
      <protection locked="0"/>
    </xf>
    <xf numFmtId="49" fontId="30" fillId="7" borderId="0" xfId="0" applyNumberFormat="1" applyFont="1" applyFill="1" applyAlignment="1" applyProtection="1">
      <alignment horizontal="left" vertical="center"/>
      <protection locked="0"/>
    </xf>
    <xf numFmtId="169" fontId="0" fillId="0" borderId="0" xfId="0" applyNumberFormat="1" applyBorder="1" applyAlignment="1" applyProtection="1">
      <alignment horizontal="right"/>
    </xf>
    <xf numFmtId="0" fontId="6" fillId="0" borderId="0" xfId="0" applyFont="1" applyFill="1" applyBorder="1" applyAlignment="1" applyProtection="1">
      <alignment horizontal="left"/>
    </xf>
    <xf numFmtId="166" fontId="0" fillId="0" borderId="0" xfId="0" applyNumberFormat="1" applyBorder="1" applyAlignment="1" applyProtection="1">
      <alignment horizontal="right"/>
    </xf>
    <xf numFmtId="0" fontId="12" fillId="3" borderId="0" xfId="0" applyFont="1" applyFill="1" applyBorder="1" applyAlignment="1" applyProtection="1">
      <alignment horizontal="left" vertical="center" wrapText="1"/>
    </xf>
    <xf numFmtId="164" fontId="5" fillId="3" borderId="5" xfId="0" applyNumberFormat="1" applyFont="1" applyFill="1" applyBorder="1" applyAlignment="1" applyProtection="1">
      <alignment vertical="center" wrapText="1"/>
    </xf>
    <xf numFmtId="0" fontId="4" fillId="5" borderId="5" xfId="0" applyFont="1" applyFill="1" applyBorder="1" applyAlignment="1" applyProtection="1">
      <alignment horizontal="left" vertical="center" wrapText="1"/>
    </xf>
    <xf numFmtId="164" fontId="5" fillId="6" borderId="5" xfId="0" applyNumberFormat="1" applyFont="1" applyFill="1" applyBorder="1" applyAlignment="1" applyProtection="1">
      <alignment vertical="center" wrapText="1"/>
      <protection locked="0"/>
    </xf>
    <xf numFmtId="164" fontId="4" fillId="5" borderId="5" xfId="0" applyNumberFormat="1" applyFont="1" applyFill="1" applyBorder="1" applyAlignment="1" applyProtection="1">
      <alignment vertical="center" wrapText="1"/>
    </xf>
    <xf numFmtId="164" fontId="5" fillId="0" borderId="5" xfId="0" applyNumberFormat="1" applyFont="1" applyFill="1" applyBorder="1" applyAlignment="1" applyProtection="1">
      <alignment vertical="center" wrapText="1"/>
    </xf>
    <xf numFmtId="0" fontId="4" fillId="0" borderId="1" xfId="0" applyFont="1" applyFill="1" applyBorder="1" applyAlignment="1" applyProtection="1">
      <alignment horizontal="left" vertical="center"/>
    </xf>
    <xf numFmtId="0" fontId="12" fillId="3" borderId="0" xfId="0" applyFont="1" applyFill="1" applyBorder="1" applyAlignment="1" applyProtection="1">
      <alignment horizontal="left" vertical="center" wrapText="1"/>
    </xf>
    <xf numFmtId="0" fontId="0" fillId="3" borderId="0" xfId="0" applyFill="1" applyBorder="1" applyAlignment="1" applyProtection="1">
      <alignment horizontal="left" vertical="center" wrapText="1"/>
    </xf>
    <xf numFmtId="0" fontId="0" fillId="0" borderId="0" xfId="0" applyAlignment="1">
      <alignment vertical="center"/>
    </xf>
    <xf numFmtId="49" fontId="5" fillId="3" borderId="0" xfId="0" applyNumberFormat="1" applyFont="1" applyFill="1" applyBorder="1" applyAlignment="1" applyProtection="1">
      <alignment vertical="center"/>
    </xf>
    <xf numFmtId="0" fontId="11" fillId="2" borderId="0" xfId="0" applyFont="1" applyFill="1" applyBorder="1" applyAlignment="1" applyProtection="1">
      <alignment horizontal="center" vertical="top" wrapText="1"/>
    </xf>
    <xf numFmtId="0" fontId="7" fillId="3" borderId="0" xfId="0" applyFont="1" applyFill="1" applyAlignment="1" applyProtection="1">
      <alignment vertical="center"/>
    </xf>
    <xf numFmtId="0" fontId="5" fillId="3" borderId="0" xfId="0" quotePrefix="1" applyFont="1" applyFill="1" applyBorder="1" applyAlignment="1" applyProtection="1">
      <alignment horizontal="left" vertical="center" wrapText="1"/>
    </xf>
    <xf numFmtId="0" fontId="0" fillId="3" borderId="0" xfId="0" applyFill="1" applyAlignment="1" applyProtection="1">
      <alignment vertical="top" wrapText="1"/>
    </xf>
    <xf numFmtId="0" fontId="0" fillId="3" borderId="0" xfId="0" applyFill="1" applyAlignment="1" applyProtection="1">
      <alignment vertical="center"/>
    </xf>
    <xf numFmtId="0" fontId="3" fillId="6" borderId="5" xfId="0" applyFont="1" applyFill="1" applyBorder="1" applyAlignment="1" applyProtection="1">
      <alignment horizontal="center" vertical="center"/>
      <protection locked="0"/>
    </xf>
    <xf numFmtId="0" fontId="0" fillId="0" borderId="0" xfId="0" applyAlignment="1"/>
    <xf numFmtId="0" fontId="1" fillId="8" borderId="0" xfId="0" applyFont="1" applyFill="1" applyBorder="1" applyProtection="1"/>
    <xf numFmtId="0" fontId="4" fillId="5" borderId="8" xfId="0" applyFont="1" applyFill="1" applyBorder="1" applyAlignment="1" applyProtection="1">
      <alignment horizontal="left" vertical="center" wrapText="1"/>
    </xf>
    <xf numFmtId="0" fontId="4" fillId="0" borderId="0" xfId="0" applyFont="1" applyFill="1" applyAlignment="1" applyProtection="1">
      <alignment horizontal="center" vertical="center"/>
    </xf>
    <xf numFmtId="0" fontId="0" fillId="3" borderId="0" xfId="0" applyFill="1" applyProtection="1"/>
    <xf numFmtId="10" fontId="5" fillId="10" borderId="5" xfId="0" applyNumberFormat="1" applyFont="1" applyFill="1" applyBorder="1" applyAlignment="1" applyProtection="1">
      <alignment horizontal="center" vertical="center"/>
    </xf>
    <xf numFmtId="10" fontId="5" fillId="10" borderId="6" xfId="0" applyNumberFormat="1" applyFont="1" applyFill="1" applyBorder="1" applyAlignment="1" applyProtection="1">
      <alignment horizontal="center" vertical="center"/>
    </xf>
    <xf numFmtId="10" fontId="5" fillId="6" borderId="5" xfId="0" applyNumberFormat="1" applyFont="1" applyFill="1" applyBorder="1" applyAlignment="1" applyProtection="1">
      <alignment horizontal="center" vertical="center"/>
      <protection locked="0"/>
    </xf>
    <xf numFmtId="0" fontId="0" fillId="3" borderId="9" xfId="0" applyFill="1" applyBorder="1" applyAlignment="1" applyProtection="1">
      <alignment horizontal="left" vertical="center" wrapText="1"/>
    </xf>
    <xf numFmtId="0" fontId="5" fillId="3" borderId="9" xfId="0" applyFont="1" applyFill="1" applyBorder="1" applyAlignment="1" applyProtection="1">
      <alignment horizontal="left" vertical="center"/>
    </xf>
    <xf numFmtId="14" fontId="4" fillId="6" borderId="5" xfId="0" applyNumberFormat="1" applyFont="1" applyFill="1" applyBorder="1" applyAlignment="1" applyProtection="1">
      <alignment horizontal="left" vertical="center"/>
      <protection locked="0"/>
    </xf>
    <xf numFmtId="16" fontId="4" fillId="0" borderId="0" xfId="0" applyNumberFormat="1" applyFont="1" applyFill="1" applyAlignment="1" applyProtection="1">
      <alignment vertical="center"/>
    </xf>
    <xf numFmtId="0" fontId="4" fillId="5" borderId="9" xfId="0" applyFont="1" applyFill="1" applyBorder="1" applyAlignment="1" applyProtection="1">
      <alignment horizontal="center" vertical="center" wrapText="1"/>
    </xf>
    <xf numFmtId="0" fontId="4" fillId="0" borderId="0" xfId="0" applyFont="1" applyFill="1" applyAlignment="1" applyProtection="1">
      <alignment vertical="center"/>
    </xf>
    <xf numFmtId="0" fontId="5" fillId="4" borderId="6" xfId="0" applyFont="1" applyFill="1" applyBorder="1" applyAlignment="1" applyProtection="1">
      <alignment horizontal="left" vertical="top" wrapText="1"/>
    </xf>
    <xf numFmtId="0" fontId="5" fillId="4" borderId="9" xfId="0" applyFont="1" applyFill="1" applyBorder="1" applyAlignment="1" applyProtection="1">
      <alignment horizontal="left" vertical="top" wrapText="1"/>
    </xf>
    <xf numFmtId="0" fontId="5" fillId="4" borderId="8" xfId="0" applyFont="1" applyFill="1" applyBorder="1" applyAlignment="1" applyProtection="1">
      <alignment horizontal="left" vertical="top" wrapText="1"/>
    </xf>
    <xf numFmtId="164" fontId="5" fillId="4" borderId="10" xfId="0" applyNumberFormat="1" applyFont="1" applyFill="1" applyBorder="1" applyAlignment="1" applyProtection="1">
      <alignment vertical="top" wrapText="1"/>
    </xf>
    <xf numFmtId="164" fontId="8" fillId="6" borderId="7" xfId="0" applyNumberFormat="1" applyFont="1" applyFill="1" applyBorder="1" applyAlignment="1" applyProtection="1">
      <alignment vertical="center" wrapText="1"/>
      <protection locked="0"/>
    </xf>
    <xf numFmtId="1" fontId="4" fillId="0" borderId="7" xfId="0" applyNumberFormat="1" applyFont="1" applyFill="1" applyBorder="1" applyAlignment="1" applyProtection="1">
      <alignment horizontal="center" vertical="center" wrapText="1"/>
    </xf>
    <xf numFmtId="1" fontId="4" fillId="0" borderId="10" xfId="0" applyNumberFormat="1" applyFont="1" applyFill="1" applyBorder="1" applyAlignment="1" applyProtection="1">
      <alignment horizontal="center" vertical="center" wrapText="1"/>
    </xf>
    <xf numFmtId="0" fontId="19" fillId="3" borderId="0" xfId="0" applyFont="1" applyFill="1" applyBorder="1" applyAlignment="1" applyProtection="1">
      <alignment horizontal="left" vertical="center" wrapText="1"/>
    </xf>
    <xf numFmtId="4" fontId="33" fillId="3" borderId="0" xfId="0" applyNumberFormat="1" applyFont="1" applyFill="1" applyBorder="1" applyAlignment="1" applyProtection="1">
      <alignment horizontal="center" vertical="center" wrapText="1"/>
    </xf>
    <xf numFmtId="0" fontId="4" fillId="0" borderId="13" xfId="0" applyFont="1" applyFill="1" applyBorder="1" applyAlignment="1" applyProtection="1">
      <alignment horizontal="center" wrapText="1"/>
    </xf>
    <xf numFmtId="0" fontId="4" fillId="0" borderId="2" xfId="0" applyFont="1" applyFill="1" applyBorder="1" applyAlignment="1" applyProtection="1">
      <alignment horizontal="center" wrapText="1"/>
    </xf>
    <xf numFmtId="10" fontId="5" fillId="3" borderId="0" xfId="0" applyNumberFormat="1" applyFont="1" applyFill="1" applyBorder="1" applyAlignment="1" applyProtection="1">
      <alignment horizontal="center" vertical="center" wrapText="1"/>
    </xf>
    <xf numFmtId="164" fontId="5" fillId="4" borderId="9" xfId="0" applyNumberFormat="1" applyFont="1" applyFill="1" applyBorder="1" applyAlignment="1" applyProtection="1">
      <alignment vertical="top" wrapText="1"/>
    </xf>
    <xf numFmtId="0" fontId="0" fillId="4" borderId="9" xfId="0" applyFill="1" applyBorder="1" applyAlignment="1" applyProtection="1">
      <alignment vertical="top" wrapText="1"/>
    </xf>
    <xf numFmtId="0" fontId="4" fillId="3" borderId="0" xfId="0" applyFont="1" applyFill="1" applyBorder="1" applyAlignment="1" applyProtection="1">
      <alignment horizontal="left" vertical="center"/>
    </xf>
    <xf numFmtId="0" fontId="5" fillId="3" borderId="0" xfId="0" applyFont="1" applyFill="1" applyBorder="1" applyAlignment="1" applyProtection="1">
      <alignment horizontal="left" vertical="center" wrapText="1"/>
    </xf>
    <xf numFmtId="0" fontId="5" fillId="3" borderId="0" xfId="0" applyFont="1" applyFill="1" applyBorder="1" applyAlignment="1" applyProtection="1">
      <alignment horizontal="left" vertical="center"/>
    </xf>
    <xf numFmtId="0" fontId="5" fillId="3" borderId="1" xfId="0" applyFont="1" applyFill="1" applyBorder="1" applyAlignment="1" applyProtection="1">
      <alignment horizontal="left" vertical="center"/>
    </xf>
    <xf numFmtId="0" fontId="4" fillId="3" borderId="0" xfId="0" applyFont="1" applyFill="1" applyBorder="1" applyAlignment="1" applyProtection="1">
      <alignment horizontal="left" vertical="center" wrapText="1"/>
    </xf>
    <xf numFmtId="0" fontId="9" fillId="3" borderId="0" xfId="0" applyFont="1" applyFill="1" applyBorder="1" applyAlignment="1" applyProtection="1">
      <alignment horizontal="left" vertical="center" wrapText="1"/>
    </xf>
    <xf numFmtId="0" fontId="5" fillId="6" borderId="6" xfId="0" applyFont="1" applyFill="1" applyBorder="1" applyAlignment="1" applyProtection="1">
      <alignment vertical="top" wrapText="1"/>
      <protection locked="0"/>
    </xf>
    <xf numFmtId="164" fontId="3" fillId="3" borderId="0" xfId="0" applyNumberFormat="1" applyFont="1" applyFill="1" applyBorder="1" applyAlignment="1" applyProtection="1">
      <alignment wrapText="1"/>
    </xf>
    <xf numFmtId="0" fontId="5" fillId="3" borderId="0" xfId="0" applyFont="1" applyFill="1" applyBorder="1" applyAlignment="1" applyProtection="1">
      <alignment horizontal="left" vertical="top" wrapText="1"/>
    </xf>
    <xf numFmtId="0" fontId="5" fillId="3" borderId="0" xfId="0" applyFont="1" applyFill="1" applyBorder="1" applyAlignment="1" applyProtection="1">
      <alignment vertical="top" wrapText="1"/>
    </xf>
    <xf numFmtId="164" fontId="6" fillId="3" borderId="0" xfId="0" applyNumberFormat="1" applyFont="1" applyFill="1" applyBorder="1" applyAlignment="1" applyProtection="1">
      <alignment wrapText="1"/>
    </xf>
    <xf numFmtId="164" fontId="5" fillId="4" borderId="6" xfId="0" applyNumberFormat="1" applyFont="1" applyFill="1" applyBorder="1" applyAlignment="1" applyProtection="1">
      <alignment vertical="top" wrapText="1"/>
    </xf>
    <xf numFmtId="0" fontId="5" fillId="5" borderId="9" xfId="0" applyFont="1" applyFill="1" applyBorder="1" applyAlignment="1" applyProtection="1">
      <alignment horizontal="left" vertical="center" wrapText="1"/>
    </xf>
    <xf numFmtId="0" fontId="4" fillId="3" borderId="0" xfId="0" applyFont="1" applyFill="1" applyBorder="1" applyAlignment="1" applyProtection="1">
      <alignment horizontal="left" vertical="center" wrapText="1" shrinkToFit="1"/>
    </xf>
    <xf numFmtId="0" fontId="4" fillId="5" borderId="6" xfId="0" applyFont="1" applyFill="1" applyBorder="1" applyAlignment="1" applyProtection="1">
      <alignment horizontal="left" vertical="center" wrapText="1"/>
    </xf>
    <xf numFmtId="0" fontId="4" fillId="5" borderId="9" xfId="0" applyFont="1" applyFill="1" applyBorder="1" applyAlignment="1" applyProtection="1">
      <alignment horizontal="left" vertical="center" wrapText="1"/>
    </xf>
    <xf numFmtId="164" fontId="6" fillId="3" borderId="0" xfId="0" applyNumberFormat="1" applyFont="1" applyFill="1" applyBorder="1" applyAlignment="1" applyProtection="1">
      <alignment horizontal="center" wrapText="1"/>
    </xf>
    <xf numFmtId="0" fontId="4" fillId="3" borderId="0" xfId="0" applyNumberFormat="1" applyFont="1" applyFill="1" applyBorder="1" applyAlignment="1" applyProtection="1">
      <alignment horizontal="center" vertical="top" wrapText="1"/>
    </xf>
    <xf numFmtId="164" fontId="7" fillId="5" borderId="6" xfId="0" applyNumberFormat="1" applyFont="1" applyFill="1" applyBorder="1" applyAlignment="1" applyProtection="1">
      <alignment vertical="center" wrapText="1"/>
    </xf>
    <xf numFmtId="0" fontId="4" fillId="5" borderId="6" xfId="0" applyFont="1" applyFill="1" applyBorder="1" applyAlignment="1" applyProtection="1">
      <alignment vertical="top" wrapText="1"/>
    </xf>
    <xf numFmtId="0" fontId="5" fillId="3" borderId="0" xfId="0" applyFont="1" applyFill="1" applyBorder="1" applyAlignment="1" applyProtection="1">
      <alignment vertical="center"/>
    </xf>
    <xf numFmtId="0" fontId="19" fillId="3" borderId="0" xfId="0" applyFont="1" applyFill="1" applyBorder="1" applyAlignment="1" applyProtection="1">
      <alignment horizontal="left" vertical="top" wrapText="1"/>
    </xf>
    <xf numFmtId="10" fontId="5" fillId="3" borderId="0" xfId="0" applyNumberFormat="1" applyFont="1" applyFill="1" applyBorder="1" applyAlignment="1" applyProtection="1">
      <alignment horizontal="center" vertical="center"/>
    </xf>
    <xf numFmtId="49" fontId="21" fillId="4" borderId="0" xfId="0" applyNumberFormat="1" applyFont="1" applyFill="1" applyBorder="1" applyAlignment="1" applyProtection="1">
      <alignment horizontal="left" vertical="center" wrapText="1"/>
    </xf>
    <xf numFmtId="14" fontId="12" fillId="5" borderId="5" xfId="0" applyNumberFormat="1" applyFont="1" applyFill="1" applyBorder="1" applyAlignment="1" applyProtection="1">
      <alignment wrapText="1"/>
    </xf>
    <xf numFmtId="0" fontId="36" fillId="0" borderId="0" xfId="0" applyFont="1" applyFill="1" applyBorder="1" applyAlignment="1" applyProtection="1">
      <alignment vertical="center" wrapText="1"/>
    </xf>
    <xf numFmtId="164" fontId="5" fillId="4" borderId="7" xfId="0" applyNumberFormat="1" applyFont="1" applyFill="1" applyBorder="1" applyAlignment="1" applyProtection="1">
      <alignment wrapText="1"/>
    </xf>
    <xf numFmtId="0" fontId="10" fillId="0" borderId="0" xfId="1" applyFill="1" applyBorder="1" applyAlignment="1" applyProtection="1">
      <alignment vertical="top" wrapText="1"/>
    </xf>
    <xf numFmtId="2" fontId="5" fillId="6" borderId="10" xfId="0" applyNumberFormat="1" applyFont="1" applyFill="1" applyBorder="1" applyAlignment="1" applyProtection="1">
      <alignment vertical="top" wrapText="1"/>
      <protection locked="0"/>
    </xf>
    <xf numFmtId="0" fontId="5" fillId="6" borderId="10" xfId="0" applyFont="1" applyFill="1" applyBorder="1" applyAlignment="1" applyProtection="1">
      <alignment horizontal="center" vertical="center" wrapText="1"/>
      <protection locked="0"/>
    </xf>
    <xf numFmtId="164" fontId="5" fillId="6" borderId="10" xfId="0" applyNumberFormat="1" applyFont="1" applyFill="1" applyBorder="1" applyAlignment="1" applyProtection="1">
      <alignment vertical="top" wrapText="1"/>
      <protection locked="0"/>
    </xf>
    <xf numFmtId="0" fontId="37" fillId="0" borderId="0" xfId="0" applyFont="1" applyFill="1" applyBorder="1" applyAlignment="1" applyProtection="1">
      <alignment horizontal="left" vertical="top" wrapText="1"/>
    </xf>
    <xf numFmtId="0" fontId="4" fillId="0" borderId="2" xfId="0" applyFont="1" applyBorder="1" applyAlignment="1" applyProtection="1">
      <alignment horizontal="left"/>
    </xf>
    <xf numFmtId="49" fontId="12" fillId="0" borderId="33" xfId="0" applyNumberFormat="1" applyFont="1" applyFill="1" applyBorder="1" applyAlignment="1" applyProtection="1">
      <alignment wrapText="1"/>
    </xf>
    <xf numFmtId="0" fontId="4" fillId="0" borderId="33" xfId="0" applyFont="1" applyBorder="1" applyAlignment="1" applyProtection="1">
      <alignment horizontal="left"/>
    </xf>
    <xf numFmtId="0" fontId="4" fillId="0" borderId="7" xfId="0" applyFont="1" applyBorder="1" applyAlignment="1" applyProtection="1">
      <alignment horizontal="left"/>
    </xf>
    <xf numFmtId="0" fontId="38" fillId="0" borderId="0" xfId="0" applyFont="1" applyFill="1" applyAlignment="1" applyProtection="1">
      <alignment wrapText="1"/>
      <protection locked="0"/>
    </xf>
    <xf numFmtId="0" fontId="4" fillId="3" borderId="0" xfId="0" applyFont="1" applyFill="1" applyBorder="1" applyAlignment="1" applyProtection="1">
      <alignment horizontal="center" vertical="center"/>
      <protection locked="0"/>
    </xf>
    <xf numFmtId="0" fontId="1" fillId="3" borderId="6" xfId="0" applyFont="1" applyFill="1" applyBorder="1" applyAlignment="1" applyProtection="1">
      <alignment horizontal="left" vertical="center"/>
    </xf>
    <xf numFmtId="0" fontId="6" fillId="3" borderId="8" xfId="0" applyFont="1" applyFill="1" applyBorder="1" applyAlignment="1" applyProtection="1">
      <alignment horizontal="left" vertical="center"/>
    </xf>
    <xf numFmtId="0" fontId="1" fillId="3" borderId="0" xfId="0" applyFont="1" applyFill="1" applyBorder="1" applyAlignment="1" applyProtection="1">
      <alignment horizontal="left" vertical="center"/>
    </xf>
    <xf numFmtId="0" fontId="0" fillId="0" borderId="0" xfId="0" applyBorder="1" applyAlignment="1" applyProtection="1">
      <alignment vertical="center"/>
    </xf>
    <xf numFmtId="0" fontId="4" fillId="6" borderId="5" xfId="0" applyFont="1" applyFill="1" applyBorder="1" applyAlignment="1" applyProtection="1">
      <alignment horizontal="center" vertical="center"/>
    </xf>
    <xf numFmtId="0" fontId="0" fillId="3" borderId="0" xfId="0" applyFill="1" applyBorder="1" applyAlignment="1" applyProtection="1">
      <alignment vertical="center"/>
    </xf>
    <xf numFmtId="0" fontId="0" fillId="0" borderId="0" xfId="0" applyBorder="1" applyAlignment="1" applyProtection="1">
      <alignment wrapText="1"/>
      <protection locked="0"/>
    </xf>
    <xf numFmtId="0" fontId="39" fillId="3" borderId="0" xfId="0" applyFont="1" applyFill="1" applyBorder="1" applyAlignment="1" applyProtection="1">
      <alignment horizontal="left" vertical="center"/>
      <protection locked="0"/>
    </xf>
    <xf numFmtId="0" fontId="37" fillId="3" borderId="0" xfId="0" applyFont="1" applyFill="1" applyBorder="1" applyAlignment="1" applyProtection="1">
      <alignment horizontal="left" vertical="center"/>
      <protection locked="0"/>
    </xf>
    <xf numFmtId="0" fontId="4" fillId="2" borderId="0" xfId="0" applyFont="1" applyFill="1" applyBorder="1" applyAlignment="1" applyProtection="1">
      <alignment horizontal="center" vertical="center"/>
    </xf>
    <xf numFmtId="0" fontId="40" fillId="3" borderId="0" xfId="0" applyFont="1" applyFill="1" applyBorder="1" applyAlignment="1" applyProtection="1">
      <alignment horizontal="left" vertical="center"/>
      <protection locked="0"/>
    </xf>
    <xf numFmtId="0" fontId="38" fillId="3" borderId="0" xfId="0" applyFont="1" applyFill="1" applyBorder="1" applyAlignment="1" applyProtection="1">
      <alignment horizontal="left" vertical="center"/>
      <protection locked="0"/>
    </xf>
    <xf numFmtId="0" fontId="5" fillId="3" borderId="0" xfId="0" applyFont="1" applyFill="1" applyBorder="1" applyAlignment="1" applyProtection="1">
      <alignment horizontal="left" vertical="top" wrapText="1"/>
    </xf>
    <xf numFmtId="0" fontId="5" fillId="3" borderId="0" xfId="0" applyFont="1" applyFill="1" applyBorder="1" applyAlignment="1" applyProtection="1">
      <alignment horizontal="left" vertical="center"/>
    </xf>
    <xf numFmtId="0" fontId="5" fillId="3" borderId="1" xfId="0" applyFont="1" applyFill="1" applyBorder="1" applyAlignment="1" applyProtection="1">
      <alignment horizontal="left" vertical="center"/>
    </xf>
    <xf numFmtId="0" fontId="5" fillId="3" borderId="0" xfId="0" applyNumberFormat="1" applyFont="1" applyFill="1" applyBorder="1" applyAlignment="1" applyProtection="1">
      <alignment horizontal="left" vertical="top" wrapText="1"/>
    </xf>
    <xf numFmtId="0" fontId="5" fillId="3" borderId="0" xfId="0" applyFont="1" applyFill="1" applyBorder="1" applyAlignment="1" applyProtection="1">
      <alignment horizontal="left" vertical="top" wrapText="1"/>
    </xf>
    <xf numFmtId="0" fontId="5" fillId="3" borderId="0" xfId="0" applyFont="1" applyFill="1" applyBorder="1" applyAlignment="1" applyProtection="1">
      <alignment vertical="center"/>
    </xf>
    <xf numFmtId="0" fontId="19" fillId="3" borderId="0" xfId="0" applyFont="1" applyFill="1" applyBorder="1" applyAlignment="1" applyProtection="1">
      <alignment horizontal="left" vertical="top" wrapText="1"/>
    </xf>
    <xf numFmtId="0" fontId="5" fillId="3" borderId="0" xfId="0" applyFont="1" applyFill="1" applyBorder="1" applyAlignment="1" applyProtection="1">
      <alignment horizontal="left" vertical="center"/>
    </xf>
    <xf numFmtId="10" fontId="5" fillId="3" borderId="0" xfId="0" applyNumberFormat="1" applyFont="1" applyFill="1" applyBorder="1" applyAlignment="1" applyProtection="1">
      <alignment horizontal="center" vertical="center"/>
    </xf>
    <xf numFmtId="0" fontId="25" fillId="0" borderId="2" xfId="0" applyFont="1" applyFill="1" applyBorder="1" applyAlignment="1" applyProtection="1">
      <alignment horizontal="center" vertical="center" wrapText="1"/>
    </xf>
    <xf numFmtId="0" fontId="38" fillId="11" borderId="0" xfId="0" applyFont="1" applyFill="1" applyAlignment="1" applyProtection="1">
      <alignment wrapText="1"/>
      <protection locked="0"/>
    </xf>
    <xf numFmtId="0" fontId="38" fillId="11" borderId="0" xfId="0" applyFont="1" applyFill="1" applyBorder="1" applyAlignment="1" applyProtection="1">
      <alignment wrapText="1"/>
      <protection locked="0"/>
    </xf>
    <xf numFmtId="0" fontId="40" fillId="11" borderId="0" xfId="0" applyFont="1" applyFill="1" applyBorder="1" applyAlignment="1" applyProtection="1">
      <alignment horizontal="left" vertical="center"/>
      <protection locked="0"/>
    </xf>
    <xf numFmtId="0" fontId="38" fillId="11" borderId="0" xfId="0" applyFont="1" applyFill="1" applyBorder="1" applyAlignment="1" applyProtection="1">
      <alignment horizontal="center" vertical="center" wrapText="1"/>
      <protection locked="0"/>
    </xf>
    <xf numFmtId="14" fontId="4" fillId="6" borderId="6" xfId="0" applyNumberFormat="1" applyFont="1" applyFill="1" applyBorder="1" applyAlignment="1" applyProtection="1">
      <alignment horizontal="left" vertical="center" wrapText="1"/>
      <protection locked="0"/>
    </xf>
    <xf numFmtId="14" fontId="4" fillId="6" borderId="9" xfId="0" applyNumberFormat="1" applyFont="1" applyFill="1" applyBorder="1" applyAlignment="1" applyProtection="1">
      <alignment horizontal="left" vertical="center" wrapText="1"/>
      <protection locked="0"/>
    </xf>
    <xf numFmtId="14" fontId="4" fillId="6" borderId="8" xfId="0" applyNumberFormat="1" applyFont="1" applyFill="1"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4" fontId="4" fillId="6" borderId="6" xfId="0" applyNumberFormat="1" applyFont="1" applyFill="1" applyBorder="1" applyAlignment="1" applyProtection="1">
      <alignment horizontal="center" vertical="center"/>
      <protection locked="0"/>
    </xf>
    <xf numFmtId="4" fontId="4" fillId="6" borderId="9" xfId="0" applyNumberFormat="1" applyFont="1" applyFill="1" applyBorder="1" applyAlignment="1" applyProtection="1">
      <alignment horizontal="center" vertical="center"/>
      <protection locked="0"/>
    </xf>
    <xf numFmtId="4" fontId="0" fillId="6" borderId="8" xfId="0" applyNumberFormat="1" applyFill="1" applyBorder="1" applyAlignment="1" applyProtection="1">
      <alignment horizontal="center" vertical="center"/>
      <protection locked="0"/>
    </xf>
    <xf numFmtId="0" fontId="5" fillId="3" borderId="0" xfId="0" applyFont="1" applyFill="1" applyBorder="1" applyAlignment="1" applyProtection="1">
      <alignment horizontal="center" vertical="top" wrapText="1"/>
    </xf>
    <xf numFmtId="0" fontId="5" fillId="3" borderId="0" xfId="0" applyFont="1" applyFill="1" applyBorder="1" applyAlignment="1" applyProtection="1">
      <alignment horizontal="left" vertical="top" wrapText="1"/>
    </xf>
    <xf numFmtId="164" fontId="5" fillId="5" borderId="6" xfId="0" applyNumberFormat="1" applyFont="1" applyFill="1" applyBorder="1" applyAlignment="1" applyProtection="1">
      <alignment horizontal="center" vertical="center" wrapText="1"/>
    </xf>
    <xf numFmtId="164" fontId="5" fillId="5" borderId="8" xfId="0" applyNumberFormat="1" applyFont="1" applyFill="1" applyBorder="1" applyAlignment="1" applyProtection="1">
      <alignment horizontal="center" vertical="center" wrapText="1"/>
    </xf>
    <xf numFmtId="49" fontId="5" fillId="6" borderId="6" xfId="0" applyNumberFormat="1" applyFont="1" applyFill="1" applyBorder="1" applyAlignment="1" applyProtection="1">
      <alignment vertical="center" wrapText="1"/>
      <protection locked="0"/>
    </xf>
    <xf numFmtId="49" fontId="5" fillId="6" borderId="9" xfId="0" applyNumberFormat="1" applyFont="1" applyFill="1" applyBorder="1" applyAlignment="1" applyProtection="1">
      <alignment vertical="center" wrapText="1"/>
      <protection locked="0"/>
    </xf>
    <xf numFmtId="0" fontId="0" fillId="0" borderId="9" xfId="0" applyBorder="1" applyAlignment="1" applyProtection="1">
      <alignment vertical="center" wrapText="1"/>
      <protection locked="0"/>
    </xf>
    <xf numFmtId="0" fontId="0" fillId="0" borderId="8" xfId="0" applyBorder="1" applyAlignment="1" applyProtection="1">
      <alignment vertical="center" wrapText="1"/>
      <protection locked="0"/>
    </xf>
    <xf numFmtId="164" fontId="5" fillId="6" borderId="6" xfId="0" applyNumberFormat="1" applyFont="1" applyFill="1" applyBorder="1" applyAlignment="1" applyProtection="1">
      <alignment vertical="center"/>
      <protection locked="0"/>
    </xf>
    <xf numFmtId="0" fontId="0" fillId="0" borderId="8" xfId="0" applyBorder="1" applyAlignment="1" applyProtection="1">
      <alignment vertical="center"/>
      <protection locked="0"/>
    </xf>
    <xf numFmtId="164" fontId="4" fillId="5" borderId="6" xfId="0" applyNumberFormat="1" applyFont="1" applyFill="1" applyBorder="1" applyAlignment="1" applyProtection="1">
      <alignment vertical="center" wrapText="1"/>
    </xf>
    <xf numFmtId="0" fontId="0" fillId="0" borderId="9" xfId="0" applyBorder="1" applyAlignment="1" applyProtection="1">
      <alignment vertical="center" wrapText="1"/>
    </xf>
    <xf numFmtId="0" fontId="0" fillId="0" borderId="8" xfId="0" applyBorder="1" applyAlignment="1" applyProtection="1">
      <alignment vertical="center" wrapText="1"/>
    </xf>
    <xf numFmtId="164" fontId="1" fillId="5" borderId="6" xfId="0" applyNumberFormat="1" applyFont="1" applyFill="1" applyBorder="1" applyAlignment="1" applyProtection="1">
      <alignment vertical="center" wrapText="1"/>
    </xf>
    <xf numFmtId="0" fontId="1" fillId="0" borderId="9" xfId="0" applyFont="1" applyBorder="1" applyAlignment="1" applyProtection="1">
      <alignment vertical="center" wrapText="1"/>
    </xf>
    <xf numFmtId="0" fontId="1" fillId="0" borderId="8" xfId="0" applyFont="1" applyBorder="1" applyAlignment="1" applyProtection="1">
      <alignment vertical="center" wrapText="1"/>
    </xf>
    <xf numFmtId="0" fontId="9" fillId="10" borderId="6" xfId="0" applyFont="1" applyFill="1" applyBorder="1" applyAlignment="1" applyProtection="1">
      <alignment horizontal="left" vertical="center" wrapText="1"/>
    </xf>
    <xf numFmtId="0" fontId="0" fillId="0" borderId="8" xfId="0" applyBorder="1" applyAlignment="1" applyProtection="1">
      <alignment horizontal="left" vertical="center" wrapText="1"/>
    </xf>
    <xf numFmtId="0" fontId="5" fillId="6" borderId="6" xfId="0" applyFont="1" applyFill="1"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4" fillId="3" borderId="24" xfId="0" applyFont="1" applyFill="1" applyBorder="1" applyAlignment="1" applyProtection="1">
      <alignment vertical="center" wrapText="1"/>
    </xf>
    <xf numFmtId="0" fontId="0" fillId="0" borderId="25" xfId="0" applyBorder="1" applyAlignment="1" applyProtection="1">
      <alignment vertical="center" wrapText="1"/>
    </xf>
    <xf numFmtId="0" fontId="0" fillId="0" borderId="26" xfId="0" applyBorder="1" applyAlignment="1" applyProtection="1">
      <alignment vertical="center" wrapText="1"/>
    </xf>
    <xf numFmtId="0" fontId="5" fillId="3" borderId="0" xfId="0" applyFont="1" applyFill="1" applyBorder="1" applyAlignment="1" applyProtection="1">
      <alignment vertical="center"/>
    </xf>
    <xf numFmtId="0" fontId="0" fillId="0" borderId="0" xfId="0" applyAlignment="1" applyProtection="1">
      <alignment vertical="center"/>
    </xf>
    <xf numFmtId="164" fontId="4" fillId="10" borderId="6" xfId="0" applyNumberFormat="1" applyFont="1" applyFill="1" applyBorder="1" applyAlignment="1" applyProtection="1">
      <alignment horizontal="right" vertical="center"/>
    </xf>
    <xf numFmtId="164" fontId="4" fillId="10" borderId="9" xfId="0" applyNumberFormat="1" applyFont="1" applyFill="1" applyBorder="1" applyAlignment="1" applyProtection="1">
      <alignment horizontal="right" vertical="center"/>
    </xf>
    <xf numFmtId="164" fontId="0" fillId="10" borderId="8" xfId="0" applyNumberFormat="1" applyFill="1" applyBorder="1" applyAlignment="1" applyProtection="1">
      <alignment horizontal="right" vertical="center"/>
    </xf>
    <xf numFmtId="0" fontId="9" fillId="3" borderId="0" xfId="0" applyFont="1" applyFill="1" applyBorder="1" applyAlignment="1" applyProtection="1">
      <alignment horizontal="left" vertical="center" wrapText="1"/>
    </xf>
    <xf numFmtId="4" fontId="5" fillId="6" borderId="6" xfId="0" applyNumberFormat="1" applyFont="1" applyFill="1" applyBorder="1" applyAlignment="1" applyProtection="1">
      <alignment horizontal="right" vertical="center"/>
      <protection locked="0"/>
    </xf>
    <xf numFmtId="4" fontId="0" fillId="0" borderId="9" xfId="0" applyNumberFormat="1" applyBorder="1" applyAlignment="1" applyProtection="1">
      <alignment horizontal="right" vertical="center"/>
      <protection locked="0"/>
    </xf>
    <xf numFmtId="4" fontId="0" fillId="0" borderId="8" xfId="0" applyNumberFormat="1" applyBorder="1" applyAlignment="1" applyProtection="1">
      <alignment horizontal="right" vertical="center"/>
      <protection locked="0"/>
    </xf>
    <xf numFmtId="1" fontId="4" fillId="6" borderId="6" xfId="0" applyNumberFormat="1" applyFont="1" applyFill="1" applyBorder="1" applyAlignment="1" applyProtection="1">
      <alignment horizontal="center" vertical="center"/>
      <protection locked="0"/>
    </xf>
    <xf numFmtId="1" fontId="4" fillId="6" borderId="9" xfId="0" applyNumberFormat="1" applyFont="1" applyFill="1" applyBorder="1" applyAlignment="1" applyProtection="1">
      <alignment horizontal="center" vertical="center"/>
      <protection locked="0"/>
    </xf>
    <xf numFmtId="1" fontId="0" fillId="6" borderId="8" xfId="0" applyNumberFormat="1" applyFill="1" applyBorder="1" applyAlignment="1" applyProtection="1">
      <alignment horizontal="center" vertical="center"/>
      <protection locked="0"/>
    </xf>
    <xf numFmtId="0" fontId="4" fillId="3" borderId="0" xfId="0" applyFont="1" applyFill="1" applyBorder="1" applyAlignment="1" applyProtection="1">
      <alignment horizontal="left" vertical="center"/>
    </xf>
    <xf numFmtId="164" fontId="5" fillId="5" borderId="6" xfId="0" applyNumberFormat="1" applyFont="1" applyFill="1" applyBorder="1" applyAlignment="1" applyProtection="1">
      <alignment vertical="top" wrapText="1"/>
    </xf>
    <xf numFmtId="164" fontId="5" fillId="5" borderId="8" xfId="0" applyNumberFormat="1" applyFont="1" applyFill="1" applyBorder="1" applyAlignment="1" applyProtection="1">
      <alignment vertical="top" wrapText="1"/>
    </xf>
    <xf numFmtId="0" fontId="4" fillId="3" borderId="0" xfId="0" applyFont="1" applyFill="1" applyBorder="1" applyAlignment="1" applyProtection="1">
      <alignment horizontal="left" vertical="center" wrapText="1"/>
    </xf>
    <xf numFmtId="0" fontId="1" fillId="2" borderId="3" xfId="0" applyFont="1" applyFill="1" applyBorder="1" applyAlignment="1" applyProtection="1">
      <alignment horizontal="left" vertical="top" wrapText="1"/>
    </xf>
    <xf numFmtId="0" fontId="0" fillId="0" borderId="3" xfId="0" applyBorder="1" applyAlignment="1" applyProtection="1">
      <alignment wrapText="1"/>
    </xf>
    <xf numFmtId="0" fontId="5" fillId="3" borderId="6" xfId="0" applyFont="1" applyFill="1" applyBorder="1" applyAlignment="1" applyProtection="1">
      <alignment horizontal="left" vertical="center"/>
    </xf>
    <xf numFmtId="0" fontId="0" fillId="0" borderId="9" xfId="0" applyBorder="1" applyAlignment="1" applyProtection="1">
      <alignment horizontal="left" vertical="center"/>
    </xf>
    <xf numFmtId="0" fontId="0" fillId="0" borderId="8" xfId="0" applyBorder="1" applyAlignment="1" applyProtection="1">
      <alignment horizontal="left" vertical="center"/>
    </xf>
    <xf numFmtId="10" fontId="5" fillId="3" borderId="4" xfId="0" applyNumberFormat="1" applyFont="1" applyFill="1" applyBorder="1" applyAlignment="1" applyProtection="1">
      <alignment horizontal="center" vertical="center" wrapText="1"/>
    </xf>
    <xf numFmtId="0" fontId="0" fillId="0" borderId="4" xfId="0" applyBorder="1" applyAlignment="1" applyProtection="1">
      <alignment vertical="center" wrapText="1"/>
    </xf>
    <xf numFmtId="164" fontId="5" fillId="10" borderId="6" xfId="0" applyNumberFormat="1" applyFont="1" applyFill="1" applyBorder="1" applyAlignment="1" applyProtection="1">
      <alignment horizontal="left" vertical="center" wrapText="1"/>
    </xf>
    <xf numFmtId="0" fontId="1" fillId="0" borderId="9" xfId="0" applyFont="1" applyBorder="1" applyAlignment="1" applyProtection="1">
      <alignment horizontal="left" vertical="center" wrapText="1"/>
    </xf>
    <xf numFmtId="0" fontId="1" fillId="0" borderId="8" xfId="0" applyFont="1" applyBorder="1" applyAlignment="1" applyProtection="1">
      <alignment horizontal="left" vertical="center" wrapText="1"/>
    </xf>
    <xf numFmtId="0" fontId="5" fillId="3" borderId="0" xfId="0" applyFont="1" applyFill="1" applyBorder="1" applyAlignment="1" applyProtection="1">
      <alignment vertical="top" wrapText="1"/>
    </xf>
    <xf numFmtId="164" fontId="9" fillId="3" borderId="0" xfId="0" applyNumberFormat="1" applyFont="1" applyFill="1" applyBorder="1" applyAlignment="1" applyProtection="1">
      <alignment vertical="center" wrapText="1"/>
    </xf>
    <xf numFmtId="164" fontId="5" fillId="5" borderId="10" xfId="0" applyNumberFormat="1" applyFont="1" applyFill="1" applyBorder="1" applyAlignment="1" applyProtection="1">
      <alignment vertical="center" wrapText="1"/>
    </xf>
    <xf numFmtId="164" fontId="5" fillId="5" borderId="15" xfId="0" applyNumberFormat="1" applyFont="1" applyFill="1" applyBorder="1" applyAlignment="1" applyProtection="1">
      <alignment vertical="center" wrapText="1"/>
    </xf>
    <xf numFmtId="0" fontId="4" fillId="3" borderId="0" xfId="0" applyNumberFormat="1" applyFont="1" applyFill="1" applyBorder="1" applyAlignment="1" applyProtection="1">
      <alignment horizontal="center" vertical="top" wrapText="1"/>
    </xf>
    <xf numFmtId="164" fontId="3" fillId="3" borderId="0" xfId="0" applyNumberFormat="1" applyFont="1" applyFill="1" applyBorder="1" applyAlignment="1" applyProtection="1">
      <alignment wrapText="1"/>
    </xf>
    <xf numFmtId="0" fontId="25" fillId="0" borderId="6" xfId="0" applyFont="1" applyFill="1" applyBorder="1" applyAlignment="1" applyProtection="1">
      <alignment horizontal="center" vertical="center" wrapText="1"/>
    </xf>
    <xf numFmtId="0" fontId="9" fillId="0" borderId="8" xfId="0" applyFont="1" applyBorder="1" applyAlignment="1" applyProtection="1">
      <alignment horizontal="center" vertical="center" wrapText="1"/>
    </xf>
    <xf numFmtId="164" fontId="5" fillId="4" borderId="6" xfId="0" applyNumberFormat="1" applyFont="1" applyFill="1" applyBorder="1" applyAlignment="1" applyProtection="1">
      <alignment vertical="top" wrapText="1"/>
    </xf>
    <xf numFmtId="0" fontId="0" fillId="4" borderId="8" xfId="0" applyFill="1" applyBorder="1" applyAlignment="1" applyProtection="1">
      <alignment vertical="top" wrapText="1"/>
    </xf>
    <xf numFmtId="0" fontId="25" fillId="0" borderId="13" xfId="0" applyNumberFormat="1" applyFont="1" applyFill="1" applyBorder="1" applyAlignment="1" applyProtection="1">
      <alignment horizontal="center" vertical="center" wrapText="1"/>
    </xf>
    <xf numFmtId="0" fontId="25" fillId="0" borderId="14" xfId="0" applyNumberFormat="1" applyFont="1" applyFill="1" applyBorder="1" applyAlignment="1" applyProtection="1">
      <alignment horizontal="center" vertical="center" wrapText="1"/>
    </xf>
    <xf numFmtId="0" fontId="4" fillId="5" borderId="6" xfId="0" applyFont="1" applyFill="1" applyBorder="1" applyAlignment="1" applyProtection="1">
      <alignment vertical="center" wrapText="1"/>
    </xf>
    <xf numFmtId="0" fontId="4" fillId="5" borderId="9" xfId="0" applyFont="1" applyFill="1" applyBorder="1" applyAlignment="1" applyProtection="1">
      <alignment vertical="center" wrapText="1"/>
    </xf>
    <xf numFmtId="0" fontId="4" fillId="5" borderId="8" xfId="0" applyFont="1" applyFill="1" applyBorder="1" applyAlignment="1" applyProtection="1">
      <alignment vertical="center" wrapText="1"/>
    </xf>
    <xf numFmtId="0" fontId="5" fillId="0" borderId="6" xfId="0" applyFont="1" applyFill="1" applyBorder="1" applyAlignment="1" applyProtection="1">
      <alignment vertical="center" wrapText="1"/>
    </xf>
    <xf numFmtId="0" fontId="5" fillId="0" borderId="9" xfId="0" applyFont="1" applyFill="1" applyBorder="1" applyAlignment="1" applyProtection="1">
      <alignment vertical="center" wrapText="1"/>
    </xf>
    <xf numFmtId="0" fontId="5" fillId="0" borderId="8" xfId="0" applyFont="1" applyFill="1" applyBorder="1" applyAlignment="1" applyProtection="1">
      <alignment vertical="center" wrapText="1"/>
    </xf>
    <xf numFmtId="0" fontId="5" fillId="4" borderId="6" xfId="0" applyFont="1" applyFill="1" applyBorder="1" applyAlignment="1" applyProtection="1">
      <alignment vertical="top" wrapText="1"/>
    </xf>
    <xf numFmtId="0" fontId="5" fillId="4" borderId="9" xfId="0" applyFont="1" applyFill="1" applyBorder="1" applyAlignment="1" applyProtection="1">
      <alignment vertical="top" wrapText="1"/>
    </xf>
    <xf numFmtId="0" fontId="5" fillId="4" borderId="8" xfId="0" applyFont="1" applyFill="1" applyBorder="1" applyAlignment="1" applyProtection="1">
      <alignment vertical="top" wrapText="1"/>
    </xf>
    <xf numFmtId="0" fontId="4" fillId="5" borderId="6" xfId="0" applyFont="1" applyFill="1" applyBorder="1" applyAlignment="1" applyProtection="1">
      <alignment horizontal="left" vertical="center" wrapText="1"/>
    </xf>
    <xf numFmtId="0" fontId="0" fillId="0" borderId="9" xfId="0" applyBorder="1" applyAlignment="1" applyProtection="1">
      <alignment horizontal="left" vertical="center" wrapText="1"/>
    </xf>
    <xf numFmtId="4" fontId="5" fillId="6" borderId="5" xfId="0" applyNumberFormat="1" applyFont="1" applyFill="1" applyBorder="1" applyAlignment="1" applyProtection="1">
      <alignment horizontal="right" vertical="center"/>
      <protection locked="0"/>
    </xf>
    <xf numFmtId="4" fontId="0" fillId="0" borderId="5" xfId="0" applyNumberFormat="1" applyBorder="1" applyAlignment="1" applyProtection="1">
      <alignment horizontal="right" vertical="center"/>
      <protection locked="0"/>
    </xf>
    <xf numFmtId="0" fontId="4" fillId="5" borderId="9" xfId="0" applyFont="1" applyFill="1" applyBorder="1" applyAlignment="1" applyProtection="1">
      <alignment horizontal="left" vertical="center" wrapText="1"/>
    </xf>
    <xf numFmtId="0" fontId="5" fillId="3" borderId="0" xfId="0" applyFont="1" applyFill="1" applyAlignment="1" applyProtection="1">
      <alignment horizontal="center" vertical="top"/>
    </xf>
    <xf numFmtId="0" fontId="5" fillId="3" borderId="0" xfId="0" applyFont="1" applyFill="1" applyAlignment="1" applyProtection="1">
      <alignment horizontal="left" vertical="top"/>
    </xf>
    <xf numFmtId="0" fontId="0" fillId="0" borderId="0" xfId="0" applyAlignment="1">
      <alignment horizontal="left" vertical="top"/>
    </xf>
    <xf numFmtId="0" fontId="4" fillId="3" borderId="3" xfId="0" applyFont="1" applyFill="1"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0" xfId="0" applyBorder="1" applyAlignment="1" applyProtection="1">
      <alignment horizontal="left" vertical="center" wrapText="1"/>
    </xf>
    <xf numFmtId="0" fontId="15" fillId="0" borderId="13" xfId="0" applyFont="1" applyFill="1" applyBorder="1" applyAlignment="1" applyProtection="1">
      <alignment vertical="top" wrapText="1"/>
    </xf>
    <xf numFmtId="0" fontId="15" fillId="0" borderId="4" xfId="0" applyFont="1" applyFill="1" applyBorder="1" applyAlignment="1" applyProtection="1">
      <alignment vertical="top" wrapText="1"/>
    </xf>
    <xf numFmtId="0" fontId="0" fillId="0" borderId="10" xfId="0" applyBorder="1" applyAlignment="1" applyProtection="1">
      <alignment vertical="top" wrapText="1"/>
    </xf>
    <xf numFmtId="0" fontId="0" fillId="0" borderId="3" xfId="0" applyBorder="1" applyAlignment="1" applyProtection="1">
      <alignment vertical="top" wrapText="1"/>
    </xf>
    <xf numFmtId="0" fontId="4" fillId="0" borderId="13" xfId="0" applyNumberFormat="1" applyFont="1" applyFill="1" applyBorder="1" applyAlignment="1" applyProtection="1">
      <alignment horizontal="center" wrapText="1"/>
    </xf>
    <xf numFmtId="0" fontId="4" fillId="0" borderId="14" xfId="0" applyNumberFormat="1" applyFont="1" applyFill="1" applyBorder="1" applyAlignment="1" applyProtection="1">
      <alignment horizontal="center" wrapText="1"/>
    </xf>
    <xf numFmtId="0" fontId="0" fillId="0" borderId="10" xfId="0" applyBorder="1" applyAlignment="1" applyProtection="1">
      <alignment horizontal="center" wrapText="1"/>
    </xf>
    <xf numFmtId="0" fontId="0" fillId="0" borderId="15" xfId="0" applyBorder="1" applyAlignment="1" applyProtection="1">
      <alignment horizontal="center" wrapText="1"/>
    </xf>
    <xf numFmtId="0" fontId="2" fillId="3" borderId="0" xfId="0" applyFont="1" applyFill="1" applyBorder="1" applyAlignment="1" applyProtection="1">
      <alignment horizontal="center" vertical="center" wrapText="1"/>
    </xf>
    <xf numFmtId="0" fontId="2" fillId="2" borderId="6" xfId="0" applyFont="1" applyFill="1" applyBorder="1" applyAlignment="1" applyProtection="1">
      <alignment horizontal="left" vertical="center" wrapText="1"/>
    </xf>
    <xf numFmtId="0" fontId="2" fillId="2" borderId="9" xfId="0" applyFont="1" applyFill="1" applyBorder="1" applyAlignment="1" applyProtection="1">
      <alignment horizontal="left" vertical="center" wrapText="1"/>
    </xf>
    <xf numFmtId="0" fontId="5" fillId="3" borderId="0" xfId="0" applyFont="1" applyFill="1" applyBorder="1" applyAlignment="1" applyProtection="1">
      <alignment horizontal="left" vertical="center" wrapText="1"/>
    </xf>
    <xf numFmtId="0" fontId="4" fillId="4" borderId="6" xfId="0" applyFont="1" applyFill="1" applyBorder="1" applyAlignment="1" applyProtection="1">
      <alignment horizontal="left" vertical="center" wrapText="1"/>
    </xf>
    <xf numFmtId="0" fontId="18" fillId="3" borderId="16" xfId="0" applyFont="1" applyFill="1" applyBorder="1" applyAlignment="1" applyProtection="1">
      <alignment horizontal="left" vertical="center" wrapText="1"/>
    </xf>
    <xf numFmtId="0" fontId="0" fillId="3" borderId="0" xfId="0" applyFill="1" applyBorder="1" applyAlignment="1" applyProtection="1">
      <alignment horizontal="left" vertical="center"/>
    </xf>
    <xf numFmtId="0" fontId="0" fillId="3" borderId="17" xfId="0" applyFill="1" applyBorder="1" applyAlignment="1" applyProtection="1">
      <alignment horizontal="left" vertical="center"/>
    </xf>
    <xf numFmtId="0" fontId="18" fillId="3" borderId="18" xfId="0" applyFont="1" applyFill="1" applyBorder="1" applyAlignment="1" applyProtection="1">
      <alignment horizontal="left" vertical="center" wrapText="1"/>
    </xf>
    <xf numFmtId="0" fontId="0" fillId="3" borderId="19" xfId="0" applyFill="1" applyBorder="1" applyAlignment="1" applyProtection="1">
      <alignment horizontal="left" vertical="center"/>
    </xf>
    <xf numFmtId="0" fontId="0" fillId="3" borderId="20" xfId="0" applyFill="1" applyBorder="1" applyAlignment="1" applyProtection="1">
      <alignment horizontal="left" vertical="center"/>
    </xf>
    <xf numFmtId="0" fontId="11" fillId="0" borderId="21" xfId="0" applyFont="1" applyFill="1" applyBorder="1" applyAlignment="1" applyProtection="1">
      <alignment vertical="center" wrapText="1"/>
    </xf>
    <xf numFmtId="0" fontId="0" fillId="0" borderId="22" xfId="0" applyFill="1" applyBorder="1" applyAlignment="1" applyProtection="1">
      <alignment vertical="center" wrapText="1"/>
    </xf>
    <xf numFmtId="0" fontId="0" fillId="0" borderId="23" xfId="0" applyFill="1" applyBorder="1" applyAlignment="1" applyProtection="1">
      <alignment vertical="center" wrapText="1"/>
    </xf>
    <xf numFmtId="0" fontId="12" fillId="3" borderId="13" xfId="0" applyFont="1" applyFill="1" applyBorder="1" applyAlignment="1" applyProtection="1">
      <alignment horizontal="left" vertical="center" wrapText="1"/>
    </xf>
    <xf numFmtId="0" fontId="0" fillId="0" borderId="4" xfId="0" applyBorder="1" applyAlignment="1" applyProtection="1">
      <alignment horizontal="left" vertical="center" wrapText="1"/>
    </xf>
    <xf numFmtId="0" fontId="0" fillId="0" borderId="14" xfId="0" applyBorder="1" applyAlignment="1" applyProtection="1">
      <alignment horizontal="left" vertical="center" wrapText="1"/>
    </xf>
    <xf numFmtId="0" fontId="0" fillId="0" borderId="11" xfId="0" applyBorder="1" applyAlignment="1" applyProtection="1">
      <alignment horizontal="left" vertical="center" wrapText="1"/>
    </xf>
    <xf numFmtId="0" fontId="0" fillId="0" borderId="1" xfId="0" applyBorder="1" applyAlignment="1" applyProtection="1">
      <alignment horizontal="left" vertical="center" wrapText="1"/>
    </xf>
    <xf numFmtId="0" fontId="0" fillId="0" borderId="10" xfId="0" applyBorder="1" applyAlignment="1" applyProtection="1">
      <alignment horizontal="left" vertical="center" wrapText="1"/>
    </xf>
    <xf numFmtId="0" fontId="0" fillId="0" borderId="15" xfId="0" applyBorder="1" applyAlignment="1" applyProtection="1">
      <alignment horizontal="left" vertical="center" wrapText="1"/>
    </xf>
    <xf numFmtId="0" fontId="12" fillId="0" borderId="9" xfId="0" quotePrefix="1" applyFont="1" applyFill="1" applyBorder="1" applyAlignment="1" applyProtection="1">
      <alignment horizontal="left" vertical="center" wrapText="1"/>
    </xf>
    <xf numFmtId="0" fontId="5" fillId="3" borderId="0" xfId="0" applyFont="1" applyFill="1" applyBorder="1" applyAlignment="1" applyProtection="1">
      <alignment horizontal="left" vertical="center"/>
    </xf>
    <xf numFmtId="0" fontId="5" fillId="3" borderId="1" xfId="0" applyFont="1" applyFill="1" applyBorder="1" applyAlignment="1" applyProtection="1">
      <alignment horizontal="left" vertical="center"/>
    </xf>
    <xf numFmtId="0" fontId="4" fillId="6" borderId="6" xfId="0" applyFont="1" applyFill="1"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8" xfId="0" applyBorder="1" applyAlignment="1" applyProtection="1">
      <alignment horizontal="left" vertical="center"/>
      <protection locked="0"/>
    </xf>
    <xf numFmtId="164" fontId="7" fillId="5" borderId="6" xfId="0" applyNumberFormat="1" applyFont="1" applyFill="1" applyBorder="1" applyAlignment="1" applyProtection="1">
      <alignment vertical="center" wrapText="1"/>
    </xf>
    <xf numFmtId="164" fontId="7" fillId="5" borderId="8" xfId="0" applyNumberFormat="1" applyFont="1" applyFill="1" applyBorder="1" applyAlignment="1" applyProtection="1">
      <alignment vertical="center" wrapText="1"/>
    </xf>
    <xf numFmtId="0" fontId="1" fillId="5" borderId="6" xfId="0" applyFont="1" applyFill="1" applyBorder="1" applyAlignment="1" applyProtection="1">
      <alignment vertical="center" wrapText="1"/>
    </xf>
    <xf numFmtId="0" fontId="1" fillId="5" borderId="9" xfId="0" applyFont="1" applyFill="1" applyBorder="1" applyAlignment="1" applyProtection="1">
      <alignment vertical="center" wrapText="1"/>
    </xf>
    <xf numFmtId="0" fontId="1" fillId="5" borderId="8" xfId="0" applyFont="1" applyFill="1" applyBorder="1" applyAlignment="1" applyProtection="1">
      <alignment vertical="center" wrapText="1"/>
    </xf>
    <xf numFmtId="0" fontId="4" fillId="5" borderId="6" xfId="0" applyFont="1" applyFill="1" applyBorder="1" applyAlignment="1" applyProtection="1">
      <alignment vertical="top" wrapText="1"/>
    </xf>
    <xf numFmtId="0" fontId="4" fillId="5" borderId="9" xfId="0" applyFont="1" applyFill="1" applyBorder="1" applyAlignment="1" applyProtection="1">
      <alignment vertical="top" wrapText="1"/>
    </xf>
    <xf numFmtId="0" fontId="4" fillId="5" borderId="8" xfId="0" applyFont="1" applyFill="1" applyBorder="1" applyAlignment="1" applyProtection="1">
      <alignment vertical="top" wrapText="1"/>
    </xf>
    <xf numFmtId="0" fontId="15" fillId="0" borderId="6" xfId="0" applyFont="1" applyFill="1" applyBorder="1" applyAlignment="1" applyProtection="1">
      <alignment vertical="top" wrapText="1"/>
    </xf>
    <xf numFmtId="0" fontId="15" fillId="0" borderId="9" xfId="0" applyFont="1" applyFill="1" applyBorder="1" applyAlignment="1" applyProtection="1">
      <alignment vertical="top" wrapText="1"/>
    </xf>
    <xf numFmtId="0" fontId="15" fillId="0" borderId="8" xfId="0" applyFont="1" applyFill="1" applyBorder="1" applyAlignment="1" applyProtection="1">
      <alignment vertical="top" wrapText="1"/>
    </xf>
    <xf numFmtId="14" fontId="4" fillId="6" borderId="6" xfId="0" applyNumberFormat="1" applyFont="1" applyFill="1" applyBorder="1" applyAlignment="1" applyProtection="1">
      <alignment horizontal="center" vertical="center"/>
      <protection locked="0"/>
    </xf>
    <xf numFmtId="14" fontId="4" fillId="6" borderId="9" xfId="0" applyNumberFormat="1" applyFont="1" applyFill="1" applyBorder="1" applyAlignment="1" applyProtection="1">
      <alignment horizontal="center" vertical="center"/>
      <protection locked="0"/>
    </xf>
    <xf numFmtId="14" fontId="0" fillId="6" borderId="8" xfId="0" applyNumberFormat="1" applyFill="1" applyBorder="1" applyAlignment="1" applyProtection="1">
      <alignment horizontal="center" vertical="center"/>
      <protection locked="0"/>
    </xf>
    <xf numFmtId="0" fontId="4" fillId="6" borderId="7" xfId="0" quotePrefix="1" applyFont="1" applyFill="1" applyBorder="1" applyAlignment="1" applyProtection="1">
      <alignment horizontal="left" vertical="center"/>
      <protection locked="0"/>
    </xf>
    <xf numFmtId="0" fontId="4" fillId="6" borderId="7" xfId="0" applyFont="1" applyFill="1" applyBorder="1" applyAlignment="1" applyProtection="1">
      <alignment horizontal="left" vertical="center"/>
      <protection locked="0"/>
    </xf>
    <xf numFmtId="49" fontId="5" fillId="6" borderId="8" xfId="0" applyNumberFormat="1" applyFont="1" applyFill="1" applyBorder="1" applyAlignment="1" applyProtection="1">
      <alignment vertical="center" wrapText="1"/>
      <protection locked="0"/>
    </xf>
    <xf numFmtId="49" fontId="8" fillId="6" borderId="6" xfId="0" applyNumberFormat="1" applyFont="1" applyFill="1" applyBorder="1" applyAlignment="1" applyProtection="1">
      <alignment vertical="center" wrapText="1"/>
      <protection locked="0"/>
    </xf>
    <xf numFmtId="49" fontId="8" fillId="6" borderId="9" xfId="0" applyNumberFormat="1" applyFont="1" applyFill="1" applyBorder="1" applyAlignment="1" applyProtection="1">
      <alignment vertical="center" wrapText="1"/>
      <protection locked="0"/>
    </xf>
    <xf numFmtId="49" fontId="8" fillId="6" borderId="8" xfId="0" applyNumberFormat="1" applyFont="1" applyFill="1" applyBorder="1" applyAlignment="1" applyProtection="1">
      <alignment vertical="center" wrapText="1"/>
      <protection locked="0"/>
    </xf>
    <xf numFmtId="164" fontId="6" fillId="3" borderId="0" xfId="0" applyNumberFormat="1" applyFont="1" applyFill="1" applyBorder="1" applyAlignment="1" applyProtection="1">
      <alignment wrapText="1"/>
    </xf>
    <xf numFmtId="0" fontId="5" fillId="6" borderId="6" xfId="0" applyFont="1" applyFill="1" applyBorder="1" applyAlignment="1" applyProtection="1">
      <alignment horizontal="left" vertical="center" wrapText="1"/>
      <protection locked="0"/>
    </xf>
    <xf numFmtId="0" fontId="5" fillId="6" borderId="9"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left" vertical="center" wrapText="1"/>
      <protection locked="0"/>
    </xf>
    <xf numFmtId="49" fontId="4" fillId="5" borderId="6" xfId="0" applyNumberFormat="1" applyFont="1" applyFill="1" applyBorder="1" applyAlignment="1" applyProtection="1">
      <alignment vertical="center" wrapText="1"/>
    </xf>
    <xf numFmtId="49" fontId="4" fillId="5" borderId="9" xfId="0" applyNumberFormat="1" applyFont="1" applyFill="1" applyBorder="1" applyAlignment="1" applyProtection="1">
      <alignment vertical="center" wrapText="1"/>
    </xf>
    <xf numFmtId="49" fontId="4" fillId="5" borderId="8" xfId="0" applyNumberFormat="1" applyFont="1" applyFill="1" applyBorder="1" applyAlignment="1" applyProtection="1">
      <alignment vertical="center" wrapText="1"/>
    </xf>
    <xf numFmtId="0" fontId="5" fillId="6" borderId="5" xfId="0" applyFont="1" applyFill="1" applyBorder="1" applyAlignment="1" applyProtection="1">
      <alignment horizontal="left" vertical="center" wrapText="1"/>
      <protection locked="0"/>
    </xf>
    <xf numFmtId="164" fontId="5" fillId="6" borderId="5" xfId="0" applyNumberFormat="1" applyFont="1" applyFill="1" applyBorder="1" applyAlignment="1" applyProtection="1">
      <alignment horizontal="right" vertical="center" wrapText="1"/>
      <protection locked="0"/>
    </xf>
    <xf numFmtId="0" fontId="5" fillId="3" borderId="1" xfId="0" applyFont="1" applyFill="1" applyBorder="1" applyAlignment="1" applyProtection="1">
      <alignment vertical="top" wrapText="1"/>
    </xf>
    <xf numFmtId="164" fontId="1" fillId="5" borderId="13" xfId="0" quotePrefix="1" applyNumberFormat="1" applyFont="1" applyFill="1" applyBorder="1" applyAlignment="1" applyProtection="1">
      <alignment horizontal="left" vertical="center" wrapText="1"/>
    </xf>
    <xf numFmtId="0" fontId="0" fillId="5" borderId="4" xfId="0" applyFill="1" applyBorder="1" applyAlignment="1" applyProtection="1">
      <alignment horizontal="left" vertical="center" wrapText="1"/>
    </xf>
    <xf numFmtId="0" fontId="0" fillId="5" borderId="14" xfId="0" applyFill="1" applyBorder="1" applyAlignment="1" applyProtection="1">
      <alignment horizontal="left" vertical="center" wrapText="1"/>
    </xf>
    <xf numFmtId="0" fontId="0" fillId="0" borderId="0" xfId="0" applyAlignment="1" applyProtection="1">
      <alignment horizontal="left" vertical="center" wrapText="1"/>
    </xf>
    <xf numFmtId="49" fontId="5" fillId="0" borderId="6" xfId="0" applyNumberFormat="1" applyFont="1" applyFill="1" applyBorder="1" applyAlignment="1" applyProtection="1">
      <alignment vertical="center" wrapText="1"/>
    </xf>
    <xf numFmtId="49" fontId="5" fillId="0" borderId="9" xfId="0" applyNumberFormat="1" applyFont="1" applyFill="1" applyBorder="1" applyAlignment="1" applyProtection="1">
      <alignment vertical="center" wrapText="1"/>
    </xf>
    <xf numFmtId="49" fontId="5" fillId="0" borderId="8" xfId="0" applyNumberFormat="1" applyFont="1" applyFill="1" applyBorder="1" applyAlignment="1" applyProtection="1">
      <alignment vertical="center" wrapText="1"/>
    </xf>
    <xf numFmtId="164" fontId="5" fillId="5" borderId="6" xfId="0" applyNumberFormat="1" applyFont="1" applyFill="1" applyBorder="1" applyAlignment="1" applyProtection="1">
      <alignment horizontal="left" vertical="center" wrapText="1"/>
    </xf>
    <xf numFmtId="164" fontId="5" fillId="5" borderId="9" xfId="0" applyNumberFormat="1" applyFont="1" applyFill="1" applyBorder="1" applyAlignment="1" applyProtection="1">
      <alignment horizontal="left" vertical="center" wrapText="1"/>
    </xf>
    <xf numFmtId="164" fontId="5" fillId="5" borderId="8" xfId="0" applyNumberFormat="1" applyFont="1" applyFill="1" applyBorder="1" applyAlignment="1" applyProtection="1">
      <alignment horizontal="left" vertical="center" wrapText="1"/>
    </xf>
    <xf numFmtId="0" fontId="5" fillId="5" borderId="6" xfId="0" applyFont="1" applyFill="1" applyBorder="1" applyAlignment="1" applyProtection="1">
      <alignment horizontal="left" vertical="center" wrapText="1"/>
    </xf>
    <xf numFmtId="0" fontId="5" fillId="5" borderId="9" xfId="0" applyFont="1" applyFill="1" applyBorder="1" applyAlignment="1" applyProtection="1">
      <alignment horizontal="left" vertical="center" wrapText="1"/>
    </xf>
    <xf numFmtId="0" fontId="5" fillId="5" borderId="8" xfId="0" applyFont="1" applyFill="1" applyBorder="1" applyAlignment="1" applyProtection="1">
      <alignment horizontal="left" vertical="center" wrapText="1"/>
    </xf>
    <xf numFmtId="0" fontId="5" fillId="6" borderId="6" xfId="0" applyFont="1" applyFill="1" applyBorder="1" applyAlignment="1" applyProtection="1">
      <protection locked="0"/>
    </xf>
    <xf numFmtId="0" fontId="5" fillId="6" borderId="9" xfId="0" applyFont="1" applyFill="1" applyBorder="1" applyAlignment="1" applyProtection="1">
      <protection locked="0"/>
    </xf>
    <xf numFmtId="0" fontId="5" fillId="6" borderId="8" xfId="0" applyFont="1" applyFill="1" applyBorder="1" applyAlignment="1" applyProtection="1">
      <protection locked="0"/>
    </xf>
    <xf numFmtId="164" fontId="4" fillId="9" borderId="6" xfId="0" applyNumberFormat="1" applyFont="1" applyFill="1" applyBorder="1" applyAlignment="1" applyProtection="1">
      <alignment vertical="center" wrapText="1"/>
    </xf>
    <xf numFmtId="164" fontId="4" fillId="9" borderId="8" xfId="0" applyNumberFormat="1" applyFont="1" applyFill="1" applyBorder="1" applyAlignment="1" applyProtection="1">
      <alignment vertical="center" wrapText="1"/>
    </xf>
    <xf numFmtId="0" fontId="4" fillId="3" borderId="0" xfId="0" applyFont="1" applyFill="1" applyBorder="1" applyAlignment="1" applyProtection="1">
      <alignment horizontal="left" vertical="center" wrapText="1" shrinkToFit="1"/>
    </xf>
    <xf numFmtId="0" fontId="0" fillId="0" borderId="0" xfId="0" applyAlignment="1" applyProtection="1">
      <alignment horizontal="left" vertical="center" wrapText="1" shrinkToFit="1"/>
    </xf>
    <xf numFmtId="164" fontId="6" fillId="5" borderId="5" xfId="0" quotePrefix="1" applyNumberFormat="1" applyFont="1" applyFill="1" applyBorder="1" applyAlignment="1" applyProtection="1">
      <alignment horizontal="left" vertical="center" wrapText="1"/>
    </xf>
    <xf numFmtId="0" fontId="0" fillId="5" borderId="5" xfId="0" applyFill="1" applyBorder="1" applyAlignment="1" applyProtection="1">
      <alignment horizontal="left" vertical="center" wrapText="1"/>
    </xf>
    <xf numFmtId="49" fontId="4" fillId="3" borderId="6" xfId="0" applyNumberFormat="1" applyFont="1" applyFill="1" applyBorder="1" applyAlignment="1" applyProtection="1">
      <alignment vertical="center" wrapText="1"/>
    </xf>
    <xf numFmtId="49" fontId="4" fillId="3" borderId="9" xfId="0" applyNumberFormat="1" applyFont="1" applyFill="1" applyBorder="1" applyAlignment="1" applyProtection="1">
      <alignment vertical="center" wrapText="1"/>
    </xf>
    <xf numFmtId="49" fontId="4" fillId="3" borderId="8" xfId="0" applyNumberFormat="1" applyFont="1" applyFill="1" applyBorder="1" applyAlignment="1" applyProtection="1">
      <alignment vertical="center" wrapText="1"/>
    </xf>
    <xf numFmtId="0" fontId="5" fillId="6" borderId="6" xfId="0" applyFont="1" applyFill="1" applyBorder="1" applyAlignment="1" applyProtection="1">
      <alignment vertical="top" wrapText="1"/>
      <protection locked="0"/>
    </xf>
    <xf numFmtId="0" fontId="5" fillId="6" borderId="9" xfId="0" applyFont="1" applyFill="1" applyBorder="1" applyAlignment="1" applyProtection="1">
      <alignment vertical="top" wrapText="1"/>
      <protection locked="0"/>
    </xf>
    <xf numFmtId="0" fontId="5" fillId="6" borderId="8" xfId="0" applyFont="1" applyFill="1" applyBorder="1" applyAlignment="1" applyProtection="1">
      <alignment vertical="top" wrapText="1"/>
      <protection locked="0"/>
    </xf>
    <xf numFmtId="0" fontId="0" fillId="0" borderId="0" xfId="0" applyAlignment="1" applyProtection="1">
      <alignment vertical="top" wrapText="1"/>
    </xf>
    <xf numFmtId="164" fontId="6" fillId="3" borderId="0" xfId="0" applyNumberFormat="1" applyFont="1" applyFill="1" applyBorder="1" applyAlignment="1" applyProtection="1">
      <alignment horizontal="center" wrapText="1"/>
    </xf>
    <xf numFmtId="0" fontId="0" fillId="0" borderId="0" xfId="0" applyAlignment="1" applyProtection="1">
      <alignment horizontal="left" vertical="center"/>
    </xf>
    <xf numFmtId="0" fontId="4" fillId="6" borderId="5" xfId="0" applyFont="1" applyFill="1" applyBorder="1" applyAlignment="1" applyProtection="1">
      <alignment horizontal="left" vertical="center"/>
      <protection locked="0"/>
    </xf>
    <xf numFmtId="0" fontId="4" fillId="6" borderId="5" xfId="0" quotePrefix="1" applyFont="1" applyFill="1" applyBorder="1" applyAlignment="1" applyProtection="1">
      <alignment horizontal="left" vertical="center"/>
      <protection locked="0"/>
    </xf>
    <xf numFmtId="0" fontId="1" fillId="0" borderId="0" xfId="0" applyFont="1" applyAlignment="1" applyProtection="1">
      <alignment vertical="center"/>
    </xf>
    <xf numFmtId="0" fontId="4" fillId="6" borderId="9" xfId="0" applyFont="1" applyFill="1" applyBorder="1" applyAlignment="1" applyProtection="1">
      <alignment horizontal="left" vertical="center"/>
      <protection locked="0"/>
    </xf>
    <xf numFmtId="0" fontId="4" fillId="6" borderId="8" xfId="0" applyFont="1" applyFill="1" applyBorder="1" applyAlignment="1" applyProtection="1">
      <alignment horizontal="left" vertical="center"/>
      <protection locked="0"/>
    </xf>
    <xf numFmtId="14" fontId="4" fillId="6" borderId="8" xfId="0" applyNumberFormat="1" applyFont="1" applyFill="1" applyBorder="1" applyAlignment="1" applyProtection="1">
      <alignment horizontal="center" vertical="center"/>
      <protection locked="0"/>
    </xf>
    <xf numFmtId="0" fontId="14" fillId="3" borderId="0" xfId="0" applyFont="1" applyFill="1" applyBorder="1" applyAlignment="1" applyProtection="1">
      <alignment horizontal="left" vertical="center" wrapText="1"/>
    </xf>
    <xf numFmtId="0" fontId="13" fillId="3" borderId="0" xfId="0" applyFont="1" applyFill="1" applyBorder="1" applyAlignment="1" applyProtection="1">
      <alignment horizontal="left" vertical="center" wrapText="1"/>
    </xf>
    <xf numFmtId="0" fontId="0" fillId="3" borderId="0" xfId="0" applyFill="1" applyAlignment="1" applyProtection="1">
      <alignment horizontal="left" vertical="center" wrapText="1"/>
    </xf>
    <xf numFmtId="164" fontId="4" fillId="6" borderId="6" xfId="0" applyNumberFormat="1" applyFont="1" applyFill="1" applyBorder="1" applyAlignment="1" applyProtection="1">
      <alignment horizontal="right" vertical="center"/>
      <protection locked="0"/>
    </xf>
    <xf numFmtId="164" fontId="5" fillId="6" borderId="9" xfId="0" applyNumberFormat="1" applyFont="1" applyFill="1" applyBorder="1" applyAlignment="1" applyProtection="1">
      <alignment horizontal="right" vertical="center"/>
      <protection locked="0"/>
    </xf>
    <xf numFmtId="164" fontId="5" fillId="6" borderId="8" xfId="0" applyNumberFormat="1" applyFont="1" applyFill="1" applyBorder="1" applyAlignment="1" applyProtection="1">
      <alignment horizontal="right" vertical="center"/>
      <protection locked="0"/>
    </xf>
    <xf numFmtId="0" fontId="4" fillId="6" borderId="6" xfId="0" applyFont="1" applyFill="1" applyBorder="1" applyAlignment="1" applyProtection="1">
      <alignment horizontal="center" vertical="center"/>
      <protection locked="0"/>
    </xf>
    <xf numFmtId="0" fontId="5" fillId="6" borderId="9" xfId="0" applyFont="1" applyFill="1" applyBorder="1" applyAlignment="1" applyProtection="1">
      <alignment horizontal="center" vertical="center"/>
      <protection locked="0"/>
    </xf>
    <xf numFmtId="0" fontId="5" fillId="6" borderId="8" xfId="0" applyFont="1" applyFill="1" applyBorder="1" applyAlignment="1" applyProtection="1">
      <alignment horizontal="center" vertical="center"/>
      <protection locked="0"/>
    </xf>
    <xf numFmtId="14" fontId="4" fillId="6" borderId="6" xfId="0" applyNumberFormat="1" applyFont="1" applyFill="1" applyBorder="1" applyAlignment="1" applyProtection="1">
      <alignment horizontal="left" vertical="center" wrapText="1"/>
    </xf>
    <xf numFmtId="164" fontId="4" fillId="6" borderId="9" xfId="0" applyNumberFormat="1" applyFont="1" applyFill="1" applyBorder="1" applyAlignment="1" applyProtection="1">
      <alignment horizontal="right" vertical="center"/>
      <protection locked="0"/>
    </xf>
    <xf numFmtId="164" fontId="0" fillId="6" borderId="8" xfId="0" applyNumberFormat="1" applyFill="1" applyBorder="1" applyAlignment="1" applyProtection="1">
      <alignment horizontal="right" vertical="center"/>
      <protection locked="0"/>
    </xf>
    <xf numFmtId="0" fontId="0" fillId="0" borderId="1" xfId="0" applyBorder="1" applyAlignment="1" applyProtection="1">
      <alignment vertical="center"/>
    </xf>
    <xf numFmtId="164" fontId="4" fillId="10" borderId="6" xfId="0" applyNumberFormat="1" applyFont="1" applyFill="1" applyBorder="1" applyAlignment="1" applyProtection="1">
      <alignment horizontal="left" vertical="center" wrapText="1"/>
    </xf>
    <xf numFmtId="164" fontId="4" fillId="10" borderId="9" xfId="0" applyNumberFormat="1" applyFont="1" applyFill="1" applyBorder="1" applyAlignment="1" applyProtection="1">
      <alignment horizontal="left" vertical="center" wrapText="1"/>
    </xf>
    <xf numFmtId="164" fontId="0" fillId="10" borderId="8" xfId="0" applyNumberFormat="1" applyFill="1" applyBorder="1" applyAlignment="1" applyProtection="1">
      <alignment horizontal="left" vertical="center" wrapText="1"/>
    </xf>
    <xf numFmtId="164" fontId="1" fillId="10" borderId="8" xfId="0" applyNumberFormat="1" applyFont="1" applyFill="1" applyBorder="1" applyAlignment="1" applyProtection="1">
      <alignment horizontal="right" vertical="center"/>
    </xf>
    <xf numFmtId="10" fontId="5" fillId="3" borderId="0" xfId="0" applyNumberFormat="1" applyFont="1" applyFill="1" applyBorder="1" applyAlignment="1" applyProtection="1">
      <alignment horizontal="center" vertical="center"/>
    </xf>
    <xf numFmtId="0" fontId="19" fillId="3" borderId="0" xfId="0" applyFont="1" applyFill="1" applyBorder="1" applyAlignment="1" applyProtection="1">
      <alignment horizontal="left" vertical="top" wrapText="1"/>
    </xf>
    <xf numFmtId="0" fontId="4" fillId="4" borderId="6" xfId="0" applyFont="1" applyFill="1" applyBorder="1" applyAlignment="1" applyProtection="1">
      <alignment vertical="top" wrapText="1"/>
    </xf>
    <xf numFmtId="0" fontId="4" fillId="4" borderId="9" xfId="0" applyFont="1" applyFill="1" applyBorder="1" applyAlignment="1" applyProtection="1">
      <alignment vertical="top" wrapText="1"/>
    </xf>
    <xf numFmtId="0" fontId="4" fillId="4" borderId="8" xfId="0" applyFont="1" applyFill="1" applyBorder="1" applyAlignment="1" applyProtection="1">
      <alignment vertical="top" wrapText="1"/>
    </xf>
    <xf numFmtId="164" fontId="4" fillId="5" borderId="6" xfId="0" applyNumberFormat="1" applyFont="1" applyFill="1" applyBorder="1" applyAlignment="1" applyProtection="1">
      <alignment vertical="top" wrapText="1"/>
    </xf>
    <xf numFmtId="164" fontId="4" fillId="5" borderId="8" xfId="0" applyNumberFormat="1" applyFont="1" applyFill="1" applyBorder="1" applyAlignment="1" applyProtection="1">
      <alignment vertical="top" wrapText="1"/>
    </xf>
    <xf numFmtId="0" fontId="4" fillId="3" borderId="0" xfId="0" applyFont="1" applyFill="1" applyBorder="1" applyAlignment="1" applyProtection="1">
      <alignment horizontal="left" vertical="center" indent="1"/>
    </xf>
    <xf numFmtId="0" fontId="8" fillId="3" borderId="0" xfId="0" applyFont="1" applyFill="1" applyAlignment="1" applyProtection="1">
      <alignment horizontal="left" vertical="top" wrapText="1"/>
    </xf>
    <xf numFmtId="0" fontId="4" fillId="0" borderId="0" xfId="0" applyFont="1" applyFill="1" applyBorder="1" applyAlignment="1" applyProtection="1">
      <alignment horizontal="left" vertical="center" wrapText="1"/>
    </xf>
    <xf numFmtId="0" fontId="3" fillId="0" borderId="0" xfId="0" applyFont="1" applyAlignment="1" applyProtection="1">
      <alignment horizontal="left" vertical="top" wrapText="1"/>
    </xf>
    <xf numFmtId="0" fontId="0" fillId="0" borderId="0" xfId="0" applyAlignment="1" applyProtection="1">
      <alignment horizontal="left" vertical="top" wrapText="1"/>
    </xf>
    <xf numFmtId="0" fontId="20" fillId="0" borderId="0" xfId="0" applyFont="1" applyAlignment="1" applyProtection="1">
      <alignment horizontal="left" vertical="center"/>
    </xf>
    <xf numFmtId="0" fontId="4" fillId="2" borderId="0" xfId="0" applyFont="1" applyFill="1" applyBorder="1" applyAlignment="1" applyProtection="1">
      <alignment horizontal="center" vertical="center" wrapText="1"/>
    </xf>
    <xf numFmtId="0" fontId="0" fillId="0" borderId="0" xfId="0" applyBorder="1" applyAlignment="1" applyProtection="1">
      <alignment horizontal="center" vertical="center" wrapText="1"/>
    </xf>
    <xf numFmtId="49" fontId="21" fillId="4" borderId="0" xfId="0" applyNumberFormat="1" applyFont="1" applyFill="1" applyBorder="1" applyAlignment="1" applyProtection="1">
      <alignment horizontal="left" vertical="center" wrapText="1"/>
    </xf>
    <xf numFmtId="0" fontId="36" fillId="0" borderId="13" xfId="0" applyFont="1" applyFill="1" applyBorder="1" applyAlignment="1" applyProtection="1">
      <alignment horizontal="center" vertical="top" wrapText="1"/>
    </xf>
    <xf numFmtId="0" fontId="36" fillId="0" borderId="4" xfId="0" applyFont="1" applyFill="1" applyBorder="1" applyAlignment="1" applyProtection="1">
      <alignment horizontal="center" vertical="top" wrapText="1"/>
    </xf>
    <xf numFmtId="0" fontId="36" fillId="0" borderId="14" xfId="0" applyFont="1" applyFill="1" applyBorder="1" applyAlignment="1" applyProtection="1">
      <alignment horizontal="center" vertical="top" wrapText="1"/>
    </xf>
    <xf numFmtId="0" fontId="36" fillId="0" borderId="11" xfId="0" applyFont="1" applyFill="1" applyBorder="1" applyAlignment="1" applyProtection="1">
      <alignment horizontal="center" vertical="top" wrapText="1"/>
    </xf>
    <xf numFmtId="0" fontId="36" fillId="0" borderId="0" xfId="0" applyFont="1" applyFill="1" applyBorder="1" applyAlignment="1" applyProtection="1">
      <alignment horizontal="center" vertical="top" wrapText="1"/>
    </xf>
    <xf numFmtId="0" fontId="36" fillId="0" borderId="1" xfId="0" applyFont="1" applyFill="1" applyBorder="1" applyAlignment="1" applyProtection="1">
      <alignment horizontal="center" vertical="top" wrapText="1"/>
    </xf>
    <xf numFmtId="0" fontId="36" fillId="0" borderId="10" xfId="0" applyFont="1" applyFill="1" applyBorder="1" applyAlignment="1" applyProtection="1">
      <alignment horizontal="center" vertical="top" wrapText="1"/>
    </xf>
    <xf numFmtId="0" fontId="36" fillId="0" borderId="3" xfId="0" applyFont="1" applyFill="1" applyBorder="1" applyAlignment="1" applyProtection="1">
      <alignment horizontal="center" vertical="top" wrapText="1"/>
    </xf>
    <xf numFmtId="0" fontId="36" fillId="0" borderId="15" xfId="0" applyFont="1" applyFill="1" applyBorder="1" applyAlignment="1" applyProtection="1">
      <alignment horizontal="center" vertical="top" wrapText="1"/>
    </xf>
    <xf numFmtId="0" fontId="3" fillId="0" borderId="10" xfId="0" applyFont="1" applyBorder="1" applyAlignment="1" applyProtection="1">
      <alignment horizontal="center" vertical="center" wrapText="1"/>
    </xf>
    <xf numFmtId="0" fontId="0" fillId="0" borderId="3" xfId="0" applyBorder="1" applyAlignment="1" applyProtection="1">
      <alignment vertical="center"/>
    </xf>
    <xf numFmtId="0" fontId="6" fillId="0" borderId="0" xfId="0" applyFont="1" applyBorder="1" applyAlignment="1" applyProtection="1">
      <alignment horizontal="left" vertical="center" wrapText="1"/>
    </xf>
    <xf numFmtId="14" fontId="12" fillId="5" borderId="11" xfId="0" applyNumberFormat="1" applyFont="1" applyFill="1" applyBorder="1" applyAlignment="1" applyProtection="1">
      <alignment horizontal="left" vertical="center" wrapText="1"/>
    </xf>
    <xf numFmtId="0" fontId="12" fillId="5" borderId="0" xfId="0" applyNumberFormat="1" applyFont="1" applyFill="1" applyBorder="1" applyAlignment="1" applyProtection="1">
      <alignment horizontal="left" vertical="center" wrapText="1"/>
    </xf>
    <xf numFmtId="14" fontId="5" fillId="5" borderId="11" xfId="0" applyNumberFormat="1" applyFont="1" applyFill="1" applyBorder="1" applyAlignment="1" applyProtection="1">
      <alignment horizontal="left" vertical="center" wrapText="1"/>
    </xf>
    <xf numFmtId="0" fontId="5" fillId="5" borderId="0" xfId="0" applyNumberFormat="1" applyFont="1" applyFill="1" applyBorder="1" applyAlignment="1" applyProtection="1">
      <alignment horizontal="left" vertical="center" wrapText="1"/>
    </xf>
    <xf numFmtId="0" fontId="4" fillId="0" borderId="3" xfId="0" applyFont="1" applyBorder="1" applyAlignment="1" applyProtection="1">
      <alignment horizontal="center" vertical="center" wrapText="1"/>
    </xf>
    <xf numFmtId="0" fontId="3" fillId="0" borderId="3" xfId="0" applyFont="1" applyBorder="1" applyAlignment="1">
      <alignment vertical="center" wrapText="1"/>
    </xf>
    <xf numFmtId="0" fontId="3" fillId="0" borderId="15" xfId="0" applyFont="1" applyBorder="1" applyAlignment="1">
      <alignment vertical="center" wrapText="1"/>
    </xf>
    <xf numFmtId="0" fontId="1" fillId="0" borderId="12" xfId="0" applyFont="1" applyBorder="1" applyAlignment="1" applyProtection="1">
      <alignment horizontal="left" vertical="center" wrapText="1"/>
    </xf>
    <xf numFmtId="0" fontId="6" fillId="0" borderId="9" xfId="0" applyFont="1" applyBorder="1" applyAlignment="1" applyProtection="1">
      <alignment horizontal="left" vertical="center" wrapText="1"/>
    </xf>
    <xf numFmtId="0" fontId="6" fillId="0" borderId="8" xfId="0" applyFont="1" applyBorder="1" applyAlignment="1" applyProtection="1">
      <alignment horizontal="left" vertical="center" wrapText="1"/>
    </xf>
    <xf numFmtId="4" fontId="6" fillId="3" borderId="6" xfId="0" applyNumberFormat="1" applyFont="1" applyFill="1" applyBorder="1" applyAlignment="1" applyProtection="1">
      <alignment horizontal="right" vertical="center"/>
      <protection locked="0"/>
    </xf>
    <xf numFmtId="0" fontId="0" fillId="3" borderId="9" xfId="0" applyFill="1" applyBorder="1" applyAlignment="1">
      <alignment vertical="center"/>
    </xf>
    <xf numFmtId="0" fontId="0" fillId="3" borderId="8" xfId="0" applyFill="1" applyBorder="1" applyAlignment="1">
      <alignment vertical="center"/>
    </xf>
    <xf numFmtId="10" fontId="0" fillId="0" borderId="5" xfId="0" applyNumberFormat="1" applyBorder="1" applyAlignment="1" applyProtection="1">
      <alignment horizontal="right" vertical="center"/>
    </xf>
    <xf numFmtId="10" fontId="0" fillId="0" borderId="5" xfId="0" applyNumberFormat="1" applyBorder="1" applyAlignment="1" applyProtection="1">
      <alignment vertical="center"/>
    </xf>
    <xf numFmtId="170" fontId="6" fillId="0" borderId="5" xfId="0" applyNumberFormat="1" applyFont="1" applyBorder="1" applyAlignment="1" applyProtection="1">
      <alignment horizontal="right" vertical="center"/>
    </xf>
    <xf numFmtId="170" fontId="6" fillId="0" borderId="5" xfId="0" applyNumberFormat="1" applyFont="1" applyBorder="1" applyAlignment="1" applyProtection="1">
      <alignment vertical="center"/>
    </xf>
    <xf numFmtId="170" fontId="6" fillId="0" borderId="32" xfId="0" applyNumberFormat="1" applyFont="1" applyBorder="1" applyAlignment="1" applyProtection="1">
      <alignment vertical="center"/>
    </xf>
    <xf numFmtId="0" fontId="3" fillId="0" borderId="12"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0" borderId="8" xfId="0" applyFont="1" applyBorder="1" applyAlignment="1" applyProtection="1">
      <alignment horizontal="left" vertical="center" wrapText="1"/>
    </xf>
    <xf numFmtId="0" fontId="3" fillId="0" borderId="5" xfId="0" applyFont="1" applyBorder="1" applyAlignment="1" applyProtection="1">
      <alignment horizontal="right" vertical="center" wrapText="1"/>
    </xf>
    <xf numFmtId="0" fontId="6" fillId="0" borderId="5" xfId="0" applyFont="1" applyBorder="1" applyAlignment="1" applyProtection="1">
      <alignment horizontal="right" vertical="center" wrapText="1"/>
    </xf>
    <xf numFmtId="0" fontId="4" fillId="0" borderId="27" xfId="0" applyFont="1" applyBorder="1" applyAlignment="1" applyProtection="1">
      <alignment horizontal="left" vertical="center" wrapText="1"/>
    </xf>
    <xf numFmtId="0" fontId="4" fillId="0" borderId="28" xfId="0" applyFont="1" applyBorder="1" applyAlignment="1" applyProtection="1">
      <alignment horizontal="left" vertical="center" wrapText="1"/>
    </xf>
    <xf numFmtId="0" fontId="0" fillId="0" borderId="28" xfId="0" applyBorder="1" applyAlignment="1">
      <alignment horizontal="left" vertical="center" wrapText="1"/>
    </xf>
    <xf numFmtId="0" fontId="0" fillId="0" borderId="34" xfId="0" applyBorder="1" applyAlignment="1">
      <alignment horizontal="left" vertical="center" wrapText="1"/>
    </xf>
    <xf numFmtId="0" fontId="26" fillId="0" borderId="12"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8" xfId="0" applyFont="1" applyBorder="1" applyAlignment="1" applyProtection="1">
      <alignment horizontal="left" vertical="center" wrapText="1"/>
    </xf>
    <xf numFmtId="0" fontId="26" fillId="0" borderId="5" xfId="0" applyFont="1" applyBorder="1" applyAlignment="1" applyProtection="1">
      <alignment horizontal="right" vertical="center" wrapText="1"/>
    </xf>
    <xf numFmtId="0" fontId="24" fillId="0" borderId="5" xfId="0" applyFont="1" applyBorder="1" applyAlignment="1" applyProtection="1">
      <alignment vertical="center" wrapText="1"/>
    </xf>
    <xf numFmtId="169" fontId="26" fillId="0" borderId="5" xfId="0" applyNumberFormat="1" applyFont="1" applyBorder="1" applyAlignment="1" applyProtection="1">
      <alignment horizontal="right" vertical="center" wrapText="1"/>
    </xf>
    <xf numFmtId="0" fontId="24" fillId="0" borderId="32" xfId="0" applyFont="1" applyBorder="1" applyAlignment="1" applyProtection="1">
      <alignment vertical="center" wrapText="1"/>
    </xf>
    <xf numFmtId="169" fontId="3" fillId="0" borderId="5" xfId="0" applyNumberFormat="1" applyFont="1" applyBorder="1" applyAlignment="1" applyProtection="1">
      <alignment horizontal="right" vertical="center" wrapText="1"/>
    </xf>
    <xf numFmtId="0" fontId="6" fillId="0" borderId="5" xfId="0" applyFont="1" applyBorder="1" applyAlignment="1" applyProtection="1">
      <alignment vertical="center" wrapText="1"/>
    </xf>
    <xf numFmtId="0" fontId="6" fillId="0" borderId="32" xfId="0" applyFont="1" applyBorder="1" applyAlignment="1" applyProtection="1">
      <alignment vertical="center" wrapText="1"/>
    </xf>
    <xf numFmtId="0" fontId="1" fillId="0" borderId="12" xfId="0" applyFont="1" applyFill="1" applyBorder="1" applyAlignment="1" applyProtection="1">
      <alignment horizontal="left" vertical="center" wrapText="1"/>
    </xf>
    <xf numFmtId="0" fontId="6" fillId="0" borderId="9" xfId="0" applyFont="1" applyFill="1" applyBorder="1" applyAlignment="1" applyProtection="1">
      <alignment horizontal="left" vertical="center" wrapText="1"/>
    </xf>
    <xf numFmtId="0" fontId="6" fillId="0" borderId="8" xfId="0" applyFont="1" applyFill="1" applyBorder="1" applyAlignment="1" applyProtection="1">
      <alignment horizontal="left" vertical="center" wrapText="1"/>
    </xf>
    <xf numFmtId="4" fontId="1" fillId="0" borderId="5" xfId="0" applyNumberFormat="1" applyFont="1" applyFill="1" applyBorder="1" applyAlignment="1" applyProtection="1">
      <alignment horizontal="center" vertical="center"/>
    </xf>
    <xf numFmtId="4" fontId="0" fillId="0" borderId="5" xfId="0" applyNumberFormat="1" applyFill="1" applyBorder="1" applyAlignment="1" applyProtection="1">
      <alignment horizontal="center" vertical="center"/>
    </xf>
    <xf numFmtId="4" fontId="0" fillId="0" borderId="32" xfId="0" applyNumberFormat="1" applyFill="1" applyBorder="1" applyAlignment="1" applyProtection="1">
      <alignment horizontal="center" vertical="center"/>
    </xf>
    <xf numFmtId="0" fontId="3" fillId="0" borderId="0" xfId="0" applyFont="1" applyBorder="1" applyAlignment="1" applyProtection="1">
      <alignment horizontal="left" vertical="center" wrapText="1"/>
    </xf>
    <xf numFmtId="0" fontId="3" fillId="0" borderId="0" xfId="0" applyFont="1" applyAlignment="1">
      <alignment horizontal="left" vertical="center" wrapText="1"/>
    </xf>
    <xf numFmtId="0" fontId="14" fillId="0" borderId="4" xfId="0" applyFont="1" applyBorder="1" applyAlignment="1" applyProtection="1">
      <alignment horizontal="center" vertical="center" wrapText="1"/>
    </xf>
    <xf numFmtId="0" fontId="1" fillId="0" borderId="27" xfId="0" applyFont="1" applyFill="1" applyBorder="1" applyAlignment="1" applyProtection="1">
      <alignment horizontal="left" vertical="center" wrapText="1"/>
    </xf>
    <xf numFmtId="0" fontId="6" fillId="0" borderId="28" xfId="0" applyFont="1" applyFill="1" applyBorder="1" applyAlignment="1" applyProtection="1">
      <alignment horizontal="left" vertical="center" wrapText="1"/>
    </xf>
    <xf numFmtId="0" fontId="6" fillId="0" borderId="29" xfId="0" applyFont="1" applyFill="1" applyBorder="1" applyAlignment="1" applyProtection="1">
      <alignment horizontal="left" vertical="center" wrapText="1"/>
    </xf>
    <xf numFmtId="2" fontId="0" fillId="0" borderId="30" xfId="0" applyNumberFormat="1" applyFill="1" applyBorder="1" applyAlignment="1" applyProtection="1">
      <alignment horizontal="center" vertical="center"/>
    </xf>
    <xf numFmtId="2" fontId="0" fillId="0" borderId="31" xfId="0" applyNumberFormat="1" applyFill="1" applyBorder="1" applyAlignment="1" applyProtection="1">
      <alignment horizontal="center" vertical="center"/>
    </xf>
  </cellXfs>
  <cellStyles count="2">
    <cellStyle name="Link" xfId="1" builtinId="8"/>
    <cellStyle name="Standard" xfId="0" builtinId="0"/>
  </cellStyles>
  <dxfs count="22">
    <dxf>
      <fill>
        <patternFill>
          <bgColor rgb="FFFF0000"/>
        </patternFill>
      </fill>
    </dxf>
    <dxf>
      <fill>
        <patternFill>
          <bgColor rgb="FFFF0000"/>
        </patternFill>
      </fill>
    </dxf>
    <dxf>
      <font>
        <color theme="0"/>
      </font>
    </dxf>
    <dxf>
      <fill>
        <patternFill>
          <bgColor rgb="FFFF0000"/>
        </patternFill>
      </fill>
    </dxf>
    <dxf>
      <font>
        <color rgb="FFFF000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18</xdr:col>
      <xdr:colOff>123825</xdr:colOff>
      <xdr:row>355</xdr:row>
      <xdr:rowOff>0</xdr:rowOff>
    </xdr:from>
    <xdr:to>
      <xdr:col>18</xdr:col>
      <xdr:colOff>123825</xdr:colOff>
      <xdr:row>355</xdr:row>
      <xdr:rowOff>0</xdr:rowOff>
    </xdr:to>
    <xdr:sp macro="" textlink="">
      <xdr:nvSpPr>
        <xdr:cNvPr id="28622" name="Line 15">
          <a:extLst>
            <a:ext uri="{FF2B5EF4-FFF2-40B4-BE49-F238E27FC236}">
              <a16:creationId xmlns:a16="http://schemas.microsoft.com/office/drawing/2014/main" id="{00000000-0008-0000-0000-0000CE6F0000}"/>
            </a:ext>
          </a:extLst>
        </xdr:cNvPr>
        <xdr:cNvSpPr>
          <a:spLocks noChangeShapeType="1"/>
        </xdr:cNvSpPr>
      </xdr:nvSpPr>
      <xdr:spPr bwMode="auto">
        <a:xfrm>
          <a:off x="12973050" y="153552525"/>
          <a:ext cx="0" cy="0"/>
        </a:xfrm>
        <a:prstGeom prst="line">
          <a:avLst/>
        </a:prstGeom>
        <a:noFill/>
        <a:ln w="38100">
          <a:solidFill>
            <a:srgbClr val="808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438150</xdr:colOff>
      <xdr:row>355</xdr:row>
      <xdr:rowOff>0</xdr:rowOff>
    </xdr:from>
    <xdr:to>
      <xdr:col>10</xdr:col>
      <xdr:colOff>438150</xdr:colOff>
      <xdr:row>355</xdr:row>
      <xdr:rowOff>0</xdr:rowOff>
    </xdr:to>
    <xdr:sp macro="" textlink="">
      <xdr:nvSpPr>
        <xdr:cNvPr id="28623" name="Line 16">
          <a:extLst>
            <a:ext uri="{FF2B5EF4-FFF2-40B4-BE49-F238E27FC236}">
              <a16:creationId xmlns:a16="http://schemas.microsoft.com/office/drawing/2014/main" id="{00000000-0008-0000-0000-0000CF6F0000}"/>
            </a:ext>
          </a:extLst>
        </xdr:cNvPr>
        <xdr:cNvSpPr>
          <a:spLocks noChangeShapeType="1"/>
        </xdr:cNvSpPr>
      </xdr:nvSpPr>
      <xdr:spPr bwMode="auto">
        <a:xfrm>
          <a:off x="5895975" y="153552525"/>
          <a:ext cx="0" cy="0"/>
        </a:xfrm>
        <a:prstGeom prst="line">
          <a:avLst/>
        </a:prstGeom>
        <a:noFill/>
        <a:ln w="38100">
          <a:solidFill>
            <a:srgbClr val="808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15</xdr:col>
      <xdr:colOff>123825</xdr:colOff>
      <xdr:row>2</xdr:row>
      <xdr:rowOff>161925</xdr:rowOff>
    </xdr:from>
    <xdr:to>
      <xdr:col>19</xdr:col>
      <xdr:colOff>120650</xdr:colOff>
      <xdr:row>2</xdr:row>
      <xdr:rowOff>161925</xdr:rowOff>
    </xdr:to>
    <xdr:pic>
      <xdr:nvPicPr>
        <xdr:cNvPr id="28624" name="Grafik 6" descr="BW100_GR_4C_UM.gif">
          <a:extLst>
            <a:ext uri="{FF2B5EF4-FFF2-40B4-BE49-F238E27FC236}">
              <a16:creationId xmlns:a16="http://schemas.microsoft.com/office/drawing/2014/main" id="{00000000-0008-0000-0000-0000D06F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82325" y="438150"/>
          <a:ext cx="26003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542925</xdr:colOff>
      <xdr:row>2</xdr:row>
      <xdr:rowOff>247650</xdr:rowOff>
    </xdr:from>
    <xdr:to>
      <xdr:col>12</xdr:col>
      <xdr:colOff>923925</xdr:colOff>
      <xdr:row>4</xdr:row>
      <xdr:rowOff>703792</xdr:rowOff>
    </xdr:to>
    <xdr:pic>
      <xdr:nvPicPr>
        <xdr:cNvPr id="28625" name="Grafik 23" descr="BW100_GR_4C_MfUKE.JPG">
          <a:extLst>
            <a:ext uri="{FF2B5EF4-FFF2-40B4-BE49-F238E27FC236}">
              <a16:creationId xmlns:a16="http://schemas.microsoft.com/office/drawing/2014/main" id="{00000000-0008-0000-0000-0000D16F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33825" y="523875"/>
          <a:ext cx="49434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indexed="26"/>
    <pageSetUpPr fitToPage="1"/>
  </sheetPr>
  <dimension ref="A1:AA367"/>
  <sheetViews>
    <sheetView tabSelected="1" view="pageBreakPreview" topLeftCell="A6" zoomScaleNormal="100" zoomScaleSheetLayoutView="100" workbookViewId="0">
      <selection activeCell="T6" sqref="T6"/>
    </sheetView>
  </sheetViews>
  <sheetFormatPr baseColWidth="10" defaultColWidth="11.453125" defaultRowHeight="15.5" x14ac:dyDescent="0.25"/>
  <cols>
    <col min="1" max="1" width="7.7265625" style="32" customWidth="1"/>
    <col min="2" max="2" width="18.81640625" style="2" customWidth="1"/>
    <col min="3" max="3" width="5" style="2" customWidth="1"/>
    <col min="4" max="4" width="3.54296875" style="2" customWidth="1"/>
    <col min="5" max="5" width="15.7265625" style="2" customWidth="1"/>
    <col min="6" max="6" width="12.7265625" style="2" customWidth="1"/>
    <col min="7" max="7" width="4.81640625" style="2" customWidth="1"/>
    <col min="8" max="8" width="3.453125" style="2" customWidth="1"/>
    <col min="9" max="9" width="5.54296875" style="2" customWidth="1"/>
    <col min="10" max="10" width="4.453125" style="2" customWidth="1"/>
    <col min="11" max="13" width="18.7265625" style="2" customWidth="1"/>
    <col min="14" max="14" width="16.7265625" style="2" customWidth="1"/>
    <col min="15" max="15" width="8.1796875" style="2" customWidth="1"/>
    <col min="16" max="16" width="8.26953125" style="2" customWidth="1"/>
    <col min="17" max="17" width="9.54296875" style="6" customWidth="1"/>
    <col min="18" max="18" width="12" style="2" customWidth="1"/>
    <col min="19" max="19" width="9.453125" style="2" customWidth="1"/>
    <col min="20" max="16384" width="11.453125" style="61"/>
  </cols>
  <sheetData>
    <row r="1" spans="1:19" ht="6" customHeight="1" x14ac:dyDescent="0.25">
      <c r="A1" s="166" t="s">
        <v>153</v>
      </c>
    </row>
    <row r="2" spans="1:19" x14ac:dyDescent="0.25">
      <c r="A2" s="85"/>
      <c r="B2" s="86"/>
      <c r="C2" s="86"/>
      <c r="D2" s="86"/>
      <c r="E2" s="86"/>
      <c r="F2" s="86"/>
      <c r="G2" s="86"/>
      <c r="H2" s="86"/>
      <c r="I2" s="86"/>
      <c r="J2" s="86"/>
      <c r="K2" s="86"/>
      <c r="L2" s="86"/>
      <c r="M2" s="86"/>
      <c r="N2" s="86"/>
      <c r="O2" s="86"/>
      <c r="P2" s="86"/>
      <c r="Q2" s="86"/>
      <c r="R2" s="86"/>
      <c r="S2" s="188" t="s">
        <v>451</v>
      </c>
    </row>
    <row r="3" spans="1:19" ht="20.25" customHeight="1" x14ac:dyDescent="0.25">
      <c r="A3" s="85"/>
      <c r="B3" s="86"/>
      <c r="C3" s="86"/>
      <c r="D3" s="86"/>
      <c r="E3" s="86"/>
      <c r="F3" s="86"/>
      <c r="G3" s="86"/>
      <c r="H3" s="86"/>
      <c r="I3" s="86"/>
      <c r="J3" s="86"/>
      <c r="K3" s="86"/>
      <c r="L3" s="86"/>
      <c r="M3" s="86"/>
      <c r="N3" s="86"/>
      <c r="O3" s="86"/>
      <c r="P3" s="86"/>
      <c r="Q3" s="86"/>
      <c r="R3" s="86"/>
      <c r="S3" s="86"/>
    </row>
    <row r="4" spans="1:19" ht="62.25" customHeight="1" x14ac:dyDescent="0.25">
      <c r="A4" s="85"/>
      <c r="B4" s="86"/>
      <c r="C4" s="86"/>
      <c r="D4" s="86"/>
      <c r="E4" s="86"/>
      <c r="F4" s="86"/>
      <c r="G4" s="86"/>
      <c r="H4" s="86"/>
      <c r="I4" s="86"/>
      <c r="J4" s="86"/>
      <c r="K4" s="86"/>
      <c r="L4" s="86"/>
      <c r="M4" s="86"/>
      <c r="N4" s="86"/>
      <c r="O4" s="86"/>
      <c r="P4" s="86"/>
      <c r="Q4" s="86"/>
      <c r="R4" s="86"/>
      <c r="S4" s="86"/>
    </row>
    <row r="5" spans="1:19" ht="61.5" customHeight="1" x14ac:dyDescent="0.25">
      <c r="A5" s="85"/>
      <c r="B5" s="86"/>
      <c r="C5" s="86"/>
      <c r="D5" s="86"/>
      <c r="E5" s="86"/>
      <c r="F5" s="86"/>
      <c r="G5" s="86"/>
      <c r="H5" s="86"/>
      <c r="I5" s="86"/>
      <c r="J5" s="86"/>
      <c r="K5" s="86"/>
      <c r="L5" s="86"/>
      <c r="M5" s="86"/>
      <c r="N5" s="86"/>
      <c r="O5" s="86"/>
      <c r="P5" s="86"/>
      <c r="Q5" s="86"/>
      <c r="R5" s="86"/>
      <c r="S5" s="86"/>
    </row>
    <row r="6" spans="1:19" s="62" customFormat="1" ht="100.5" customHeight="1" thickBot="1" x14ac:dyDescent="0.3">
      <c r="A6" s="377" t="s">
        <v>270</v>
      </c>
      <c r="B6" s="377"/>
      <c r="C6" s="377"/>
      <c r="D6" s="377"/>
      <c r="E6" s="377"/>
      <c r="F6" s="377"/>
      <c r="G6" s="377"/>
      <c r="H6" s="377"/>
      <c r="I6" s="377"/>
      <c r="J6" s="377"/>
      <c r="K6" s="377"/>
      <c r="L6" s="377"/>
      <c r="M6" s="377"/>
      <c r="N6" s="377"/>
      <c r="O6" s="377"/>
      <c r="P6" s="377"/>
      <c r="Q6" s="377"/>
      <c r="R6" s="377"/>
      <c r="S6" s="377"/>
    </row>
    <row r="7" spans="1:19" s="62" customFormat="1" ht="57.75" customHeight="1" x14ac:dyDescent="0.25">
      <c r="A7" s="101"/>
      <c r="B7" s="181" t="s">
        <v>158</v>
      </c>
      <c r="C7" s="388" t="s">
        <v>159</v>
      </c>
      <c r="D7" s="389"/>
      <c r="E7" s="389"/>
      <c r="F7" s="389"/>
      <c r="G7" s="389"/>
      <c r="H7" s="389"/>
      <c r="I7" s="389"/>
      <c r="J7" s="389"/>
      <c r="K7" s="389"/>
      <c r="L7" s="389"/>
      <c r="M7" s="389"/>
      <c r="N7" s="389"/>
      <c r="O7" s="389"/>
      <c r="P7" s="389"/>
      <c r="Q7" s="390"/>
      <c r="R7" s="148"/>
      <c r="S7" s="148"/>
    </row>
    <row r="8" spans="1:19" s="62" customFormat="1" ht="16" customHeight="1" x14ac:dyDescent="0.25">
      <c r="A8" s="101"/>
      <c r="B8" s="148"/>
      <c r="C8" s="382" t="s">
        <v>92</v>
      </c>
      <c r="D8" s="383"/>
      <c r="E8" s="383"/>
      <c r="F8" s="383"/>
      <c r="G8" s="383"/>
      <c r="H8" s="383"/>
      <c r="I8" s="383"/>
      <c r="J8" s="383"/>
      <c r="K8" s="383"/>
      <c r="L8" s="383"/>
      <c r="M8" s="383"/>
      <c r="N8" s="383"/>
      <c r="O8" s="383"/>
      <c r="P8" s="383"/>
      <c r="Q8" s="384"/>
      <c r="R8" s="148"/>
      <c r="S8" s="148"/>
    </row>
    <row r="9" spans="1:19" s="62" customFormat="1" ht="16" customHeight="1" x14ac:dyDescent="0.25">
      <c r="A9" s="101"/>
      <c r="B9" s="148"/>
      <c r="C9" s="382" t="s">
        <v>483</v>
      </c>
      <c r="D9" s="383"/>
      <c r="E9" s="383"/>
      <c r="F9" s="383"/>
      <c r="G9" s="383"/>
      <c r="H9" s="383"/>
      <c r="I9" s="383"/>
      <c r="J9" s="383"/>
      <c r="K9" s="383"/>
      <c r="L9" s="383"/>
      <c r="M9" s="383"/>
      <c r="N9" s="383"/>
      <c r="O9" s="383"/>
      <c r="P9" s="383"/>
      <c r="Q9" s="384"/>
      <c r="R9" s="148"/>
      <c r="S9" s="148"/>
    </row>
    <row r="10" spans="1:19" s="62" customFormat="1" ht="16" customHeight="1" thickBot="1" x14ac:dyDescent="0.3">
      <c r="A10" s="101"/>
      <c r="B10" s="148"/>
      <c r="C10" s="385" t="s">
        <v>103</v>
      </c>
      <c r="D10" s="386"/>
      <c r="E10" s="386"/>
      <c r="F10" s="386"/>
      <c r="G10" s="386"/>
      <c r="H10" s="386"/>
      <c r="I10" s="386"/>
      <c r="J10" s="386"/>
      <c r="K10" s="386"/>
      <c r="L10" s="386"/>
      <c r="M10" s="386"/>
      <c r="N10" s="386"/>
      <c r="O10" s="386"/>
      <c r="P10" s="386"/>
      <c r="Q10" s="387"/>
      <c r="R10" s="148"/>
      <c r="S10" s="148"/>
    </row>
    <row r="11" spans="1:19" s="62" customFormat="1" ht="8.25" customHeight="1" x14ac:dyDescent="0.25">
      <c r="A11" s="101"/>
      <c r="B11" s="148"/>
      <c r="C11" s="148"/>
      <c r="D11" s="148"/>
      <c r="E11" s="148"/>
      <c r="F11" s="148"/>
      <c r="G11" s="148"/>
      <c r="H11" s="148"/>
      <c r="I11" s="148"/>
      <c r="J11" s="148"/>
      <c r="K11" s="148"/>
      <c r="L11" s="148"/>
      <c r="M11" s="148"/>
      <c r="N11" s="148"/>
      <c r="O11" s="148"/>
      <c r="P11" s="148"/>
      <c r="Q11" s="148"/>
      <c r="R11" s="148"/>
      <c r="S11" s="148"/>
    </row>
    <row r="12" spans="1:19" s="62" customFormat="1" ht="37.5" customHeight="1" x14ac:dyDescent="0.25">
      <c r="A12" s="101"/>
      <c r="B12" s="378" t="s">
        <v>406</v>
      </c>
      <c r="C12" s="379"/>
      <c r="D12" s="379"/>
      <c r="E12" s="379"/>
      <c r="F12" s="398" t="s">
        <v>198</v>
      </c>
      <c r="G12" s="359"/>
      <c r="H12" s="359"/>
      <c r="I12" s="359"/>
      <c r="J12" s="359"/>
      <c r="K12" s="359"/>
      <c r="L12" s="359"/>
      <c r="M12" s="359"/>
      <c r="N12" s="359"/>
      <c r="O12" s="359"/>
      <c r="P12" s="359"/>
      <c r="Q12" s="304"/>
      <c r="R12" s="148"/>
      <c r="S12" s="148"/>
    </row>
    <row r="13" spans="1:19" s="62" customFormat="1" ht="22" customHeight="1" x14ac:dyDescent="0.25">
      <c r="A13" s="101"/>
      <c r="B13" s="215" t="s">
        <v>13</v>
      </c>
      <c r="C13" s="21"/>
      <c r="D13" s="21"/>
      <c r="E13" s="21"/>
      <c r="F13" s="21"/>
      <c r="G13" s="21"/>
      <c r="H13" s="185"/>
      <c r="I13" s="185"/>
      <c r="J13" s="185"/>
      <c r="K13" s="177"/>
      <c r="L13" s="177"/>
      <c r="M13" s="21" t="s">
        <v>14</v>
      </c>
      <c r="N13" s="185"/>
      <c r="O13" s="21"/>
      <c r="P13" s="177"/>
      <c r="Q13" s="177"/>
      <c r="R13" s="148"/>
      <c r="S13" s="148"/>
    </row>
    <row r="14" spans="1:19" s="62" customFormat="1" ht="22" customHeight="1" x14ac:dyDescent="0.25">
      <c r="A14" s="87"/>
      <c r="B14" s="215" t="s">
        <v>100</v>
      </c>
      <c r="C14" s="215"/>
      <c r="D14" s="215"/>
      <c r="E14" s="215"/>
      <c r="F14" s="215"/>
      <c r="G14" s="21"/>
      <c r="H14" s="185"/>
      <c r="I14" s="185"/>
      <c r="J14" s="185"/>
      <c r="K14" s="177"/>
      <c r="L14" s="177"/>
      <c r="M14" s="391"/>
      <c r="N14" s="392"/>
      <c r="O14" s="392"/>
      <c r="P14" s="392"/>
      <c r="Q14" s="393"/>
      <c r="R14" s="178"/>
      <c r="S14" s="177"/>
    </row>
    <row r="15" spans="1:19" s="62" customFormat="1" ht="22" customHeight="1" x14ac:dyDescent="0.25">
      <c r="A15" s="87"/>
      <c r="B15" s="215" t="s">
        <v>99</v>
      </c>
      <c r="C15" s="215"/>
      <c r="D15" s="215"/>
      <c r="E15" s="215"/>
      <c r="F15" s="215"/>
      <c r="G15" s="21"/>
      <c r="H15" s="185"/>
      <c r="I15" s="185"/>
      <c r="J15" s="185"/>
      <c r="K15" s="177"/>
      <c r="L15" s="177"/>
      <c r="M15" s="394"/>
      <c r="N15" s="368"/>
      <c r="O15" s="368"/>
      <c r="P15" s="368"/>
      <c r="Q15" s="395"/>
      <c r="R15" s="178"/>
      <c r="S15" s="177"/>
    </row>
    <row r="16" spans="1:19" s="62" customFormat="1" ht="22" customHeight="1" x14ac:dyDescent="0.25">
      <c r="A16" s="87"/>
      <c r="B16" s="215" t="s">
        <v>102</v>
      </c>
      <c r="C16" s="215"/>
      <c r="D16" s="215"/>
      <c r="E16" s="215"/>
      <c r="F16" s="215"/>
      <c r="G16" s="21"/>
      <c r="H16" s="185"/>
      <c r="I16" s="185"/>
      <c r="J16" s="185"/>
      <c r="K16" s="177"/>
      <c r="L16" s="177"/>
      <c r="M16" s="394"/>
      <c r="N16" s="368"/>
      <c r="O16" s="368"/>
      <c r="P16" s="368"/>
      <c r="Q16" s="395"/>
      <c r="R16" s="178"/>
      <c r="S16" s="177"/>
    </row>
    <row r="17" spans="1:19" s="62" customFormat="1" ht="22" customHeight="1" x14ac:dyDescent="0.25">
      <c r="A17" s="87"/>
      <c r="B17" s="215" t="s">
        <v>101</v>
      </c>
      <c r="C17" s="215"/>
      <c r="D17" s="215"/>
      <c r="E17" s="215"/>
      <c r="F17" s="215"/>
      <c r="G17" s="21"/>
      <c r="H17" s="185"/>
      <c r="I17" s="185"/>
      <c r="J17" s="185"/>
      <c r="K17" s="177"/>
      <c r="L17" s="177"/>
      <c r="M17" s="394"/>
      <c r="N17" s="368"/>
      <c r="O17" s="368"/>
      <c r="P17" s="368"/>
      <c r="Q17" s="395"/>
      <c r="R17" s="178"/>
      <c r="S17" s="177"/>
    </row>
    <row r="18" spans="1:19" s="62" customFormat="1" ht="12.75" customHeight="1" x14ac:dyDescent="0.25">
      <c r="A18" s="87"/>
      <c r="B18" s="215"/>
      <c r="C18" s="215"/>
      <c r="D18" s="215"/>
      <c r="E18" s="215"/>
      <c r="F18" s="215"/>
      <c r="G18" s="21"/>
      <c r="H18" s="21"/>
      <c r="I18" s="21"/>
      <c r="J18" s="21"/>
      <c r="K18" s="177"/>
      <c r="L18" s="177"/>
      <c r="M18" s="396"/>
      <c r="N18" s="367"/>
      <c r="O18" s="367"/>
      <c r="P18" s="367"/>
      <c r="Q18" s="397"/>
      <c r="R18" s="178"/>
      <c r="S18" s="177"/>
    </row>
    <row r="19" spans="1:19" s="62" customFormat="1" ht="22" customHeight="1" x14ac:dyDescent="0.25">
      <c r="A19" s="88" t="s">
        <v>165</v>
      </c>
      <c r="B19" s="215" t="s">
        <v>166</v>
      </c>
      <c r="C19" s="177"/>
      <c r="D19" s="178"/>
      <c r="E19" s="177"/>
      <c r="F19" s="178"/>
      <c r="G19" s="177"/>
      <c r="H19" s="178"/>
      <c r="I19" s="177"/>
      <c r="J19" s="178"/>
      <c r="K19" s="177"/>
      <c r="L19" s="178"/>
      <c r="M19" s="177"/>
      <c r="N19" s="178"/>
      <c r="O19" s="177"/>
      <c r="P19" s="178"/>
      <c r="Q19" s="177"/>
      <c r="R19" s="178"/>
      <c r="S19" s="177"/>
    </row>
    <row r="20" spans="1:19" s="56" customFormat="1" ht="32.25" customHeight="1" x14ac:dyDescent="0.25">
      <c r="A20" s="88" t="s">
        <v>30</v>
      </c>
      <c r="B20" s="215" t="s">
        <v>49</v>
      </c>
      <c r="C20" s="3"/>
      <c r="D20" s="3"/>
      <c r="E20" s="176"/>
      <c r="F20" s="381" t="s">
        <v>199</v>
      </c>
      <c r="G20" s="359"/>
      <c r="H20" s="359"/>
      <c r="I20" s="359"/>
      <c r="J20" s="359"/>
      <c r="K20" s="359"/>
      <c r="L20" s="359"/>
      <c r="M20" s="359"/>
      <c r="N20" s="359"/>
      <c r="O20" s="359"/>
      <c r="P20" s="359"/>
      <c r="Q20" s="304"/>
      <c r="R20" s="178"/>
      <c r="S20" s="177"/>
    </row>
    <row r="21" spans="1:19" s="58" customFormat="1" ht="15" customHeight="1" x14ac:dyDescent="0.25">
      <c r="A21" s="88"/>
      <c r="B21" s="215"/>
      <c r="C21" s="216"/>
      <c r="D21" s="216"/>
      <c r="E21" s="217"/>
      <c r="F21" s="217"/>
      <c r="G21" s="217"/>
      <c r="H21" s="217"/>
      <c r="I21" s="217"/>
      <c r="J21" s="217"/>
      <c r="K21" s="217"/>
      <c r="L21" s="217"/>
      <c r="M21" s="217"/>
      <c r="N21" s="217"/>
      <c r="O21" s="217"/>
      <c r="P21" s="217"/>
      <c r="Q21" s="217"/>
      <c r="R21" s="178"/>
      <c r="S21" s="177"/>
    </row>
    <row r="22" spans="1:19" s="58" customFormat="1" ht="22" customHeight="1" x14ac:dyDescent="0.25">
      <c r="A22" s="88" t="s">
        <v>31</v>
      </c>
      <c r="B22" s="215" t="s">
        <v>71</v>
      </c>
      <c r="C22" s="215"/>
      <c r="D22" s="215"/>
      <c r="E22" s="215"/>
      <c r="F22" s="215"/>
      <c r="G22" s="215"/>
      <c r="H22" s="215"/>
      <c r="I22" s="215"/>
      <c r="J22" s="215"/>
      <c r="K22" s="215"/>
      <c r="L22" s="215"/>
      <c r="M22" s="215"/>
      <c r="N22" s="215"/>
      <c r="O22" s="215"/>
      <c r="P22" s="215"/>
      <c r="Q22" s="215"/>
      <c r="R22" s="178"/>
      <c r="S22" s="177"/>
    </row>
    <row r="23" spans="1:19" s="58" customFormat="1" ht="22" customHeight="1" x14ac:dyDescent="0.25">
      <c r="A23" s="88"/>
      <c r="B23" s="217" t="s">
        <v>15</v>
      </c>
      <c r="C23" s="217"/>
      <c r="D23" s="217"/>
      <c r="E23" s="218"/>
      <c r="F23" s="279" t="s">
        <v>475</v>
      </c>
      <c r="G23" s="282"/>
      <c r="H23" s="282"/>
      <c r="I23" s="282"/>
      <c r="J23" s="282"/>
      <c r="K23" s="282"/>
      <c r="L23" s="282"/>
      <c r="M23" s="282"/>
      <c r="N23" s="282"/>
      <c r="O23" s="282"/>
      <c r="P23" s="282"/>
      <c r="Q23" s="283"/>
      <c r="R23" s="178"/>
      <c r="S23" s="177"/>
    </row>
    <row r="24" spans="1:19" s="58" customFormat="1" ht="22" customHeight="1" x14ac:dyDescent="0.25">
      <c r="A24" s="88"/>
      <c r="B24" s="266" t="s">
        <v>442</v>
      </c>
      <c r="C24" s="266"/>
      <c r="D24" s="266"/>
      <c r="E24" s="267"/>
      <c r="F24" s="279" t="s">
        <v>475</v>
      </c>
      <c r="G24" s="280"/>
      <c r="H24" s="280"/>
      <c r="I24" s="280"/>
      <c r="J24" s="280"/>
      <c r="K24" s="280"/>
      <c r="L24" s="280"/>
      <c r="M24" s="280"/>
      <c r="N24" s="280"/>
      <c r="O24" s="280"/>
      <c r="P24" s="280"/>
      <c r="Q24" s="281"/>
      <c r="R24" s="178"/>
      <c r="S24" s="177"/>
    </row>
    <row r="25" spans="1:19" s="58" customFormat="1" ht="22" customHeight="1" x14ac:dyDescent="0.25">
      <c r="A25" s="88"/>
      <c r="B25" s="217" t="s">
        <v>24</v>
      </c>
      <c r="C25" s="217"/>
      <c r="D25" s="217"/>
      <c r="E25" s="218"/>
      <c r="F25" s="279" t="s">
        <v>477</v>
      </c>
      <c r="G25" s="282"/>
      <c r="H25" s="282"/>
      <c r="I25" s="282"/>
      <c r="J25" s="282"/>
      <c r="K25" s="282"/>
      <c r="L25" s="282"/>
      <c r="M25" s="282"/>
      <c r="N25" s="282"/>
      <c r="O25" s="282"/>
      <c r="P25" s="282"/>
      <c r="Q25" s="283"/>
      <c r="R25" s="178"/>
      <c r="S25" s="177"/>
    </row>
    <row r="26" spans="1:19" s="58" customFormat="1" ht="22" customHeight="1" x14ac:dyDescent="0.25">
      <c r="A26" s="88"/>
      <c r="B26" s="217" t="s">
        <v>16</v>
      </c>
      <c r="C26" s="217"/>
      <c r="D26" s="217"/>
      <c r="E26" s="218"/>
      <c r="F26" s="279" t="s">
        <v>476</v>
      </c>
      <c r="G26" s="282"/>
      <c r="H26" s="282"/>
      <c r="I26" s="282"/>
      <c r="J26" s="282"/>
      <c r="K26" s="282"/>
      <c r="L26" s="282"/>
      <c r="M26" s="282"/>
      <c r="N26" s="282"/>
      <c r="O26" s="282"/>
      <c r="P26" s="282"/>
      <c r="Q26" s="283"/>
      <c r="R26" s="178"/>
      <c r="S26" s="177"/>
    </row>
    <row r="27" spans="1:19" s="58" customFormat="1" ht="15" customHeight="1" x14ac:dyDescent="0.25">
      <c r="A27" s="88"/>
      <c r="B27" s="217"/>
      <c r="C27" s="217"/>
      <c r="D27" s="217"/>
      <c r="E27" s="217"/>
      <c r="F27" s="215"/>
      <c r="G27" s="215"/>
      <c r="H27" s="215"/>
      <c r="I27" s="215"/>
      <c r="J27" s="215"/>
      <c r="K27" s="215"/>
      <c r="L27" s="215"/>
      <c r="M27" s="215"/>
      <c r="N27" s="215"/>
      <c r="O27" s="215"/>
      <c r="P27" s="215"/>
      <c r="Q27" s="215"/>
      <c r="R27" s="178"/>
      <c r="S27" s="177"/>
    </row>
    <row r="28" spans="1:19" s="57" customFormat="1" ht="22" customHeight="1" x14ac:dyDescent="0.25">
      <c r="A28" s="88" t="s">
        <v>32</v>
      </c>
      <c r="B28" s="323" t="s">
        <v>22</v>
      </c>
      <c r="C28" s="323"/>
      <c r="D28" s="323"/>
      <c r="E28" s="323"/>
      <c r="F28" s="323"/>
      <c r="G28" s="323"/>
      <c r="H28" s="323"/>
      <c r="I28" s="323"/>
      <c r="J28" s="323"/>
      <c r="K28" s="323"/>
      <c r="L28" s="323"/>
      <c r="M28" s="323"/>
      <c r="N28" s="323"/>
      <c r="O28" s="323"/>
      <c r="P28" s="323"/>
      <c r="Q28" s="323"/>
      <c r="R28" s="323"/>
      <c r="S28" s="323"/>
    </row>
    <row r="29" spans="1:19" s="57" customFormat="1" ht="22" customHeight="1" x14ac:dyDescent="0.25">
      <c r="A29" s="88"/>
      <c r="B29" s="399" t="s">
        <v>23</v>
      </c>
      <c r="C29" s="399"/>
      <c r="D29" s="399"/>
      <c r="E29" s="400"/>
      <c r="F29" s="401"/>
      <c r="G29" s="402"/>
      <c r="H29" s="402"/>
      <c r="I29" s="402"/>
      <c r="J29" s="402"/>
      <c r="K29" s="402"/>
      <c r="L29" s="402"/>
      <c r="M29" s="402"/>
      <c r="N29" s="402"/>
      <c r="O29" s="402"/>
      <c r="P29" s="402"/>
      <c r="Q29" s="403"/>
      <c r="R29" s="90"/>
      <c r="S29" s="90"/>
    </row>
    <row r="30" spans="1:19" s="57" customFormat="1" ht="22" customHeight="1" x14ac:dyDescent="0.25">
      <c r="A30" s="88"/>
      <c r="B30" s="399" t="s">
        <v>72</v>
      </c>
      <c r="C30" s="399"/>
      <c r="D30" s="399"/>
      <c r="E30" s="400"/>
      <c r="F30" s="401"/>
      <c r="G30" s="402"/>
      <c r="H30" s="402"/>
      <c r="I30" s="402"/>
      <c r="J30" s="402"/>
      <c r="K30" s="402"/>
      <c r="L30" s="402"/>
      <c r="M30" s="402"/>
      <c r="N30" s="402"/>
      <c r="O30" s="402"/>
      <c r="P30" s="402"/>
      <c r="Q30" s="403"/>
      <c r="R30" s="90"/>
      <c r="S30" s="90"/>
    </row>
    <row r="31" spans="1:19" s="57" customFormat="1" ht="22" customHeight="1" x14ac:dyDescent="0.25">
      <c r="A31" s="88"/>
      <c r="B31" s="399" t="s">
        <v>73</v>
      </c>
      <c r="C31" s="399"/>
      <c r="D31" s="399"/>
      <c r="E31" s="400"/>
      <c r="F31" s="401"/>
      <c r="G31" s="402"/>
      <c r="H31" s="402"/>
      <c r="I31" s="402"/>
      <c r="J31" s="402"/>
      <c r="K31" s="402"/>
      <c r="L31" s="402"/>
      <c r="M31" s="402"/>
      <c r="N31" s="402"/>
      <c r="O31" s="402"/>
      <c r="P31" s="402"/>
      <c r="Q31" s="403"/>
      <c r="R31" s="90"/>
      <c r="S31" s="90"/>
    </row>
    <row r="32" spans="1:19" s="57" customFormat="1" ht="22" customHeight="1" x14ac:dyDescent="0.25">
      <c r="A32" s="88"/>
      <c r="B32" s="399" t="s">
        <v>74</v>
      </c>
      <c r="C32" s="399"/>
      <c r="D32" s="399"/>
      <c r="E32" s="400"/>
      <c r="F32" s="401"/>
      <c r="G32" s="402"/>
      <c r="H32" s="402"/>
      <c r="I32" s="402"/>
      <c r="J32" s="402"/>
      <c r="K32" s="402"/>
      <c r="L32" s="402"/>
      <c r="M32" s="402"/>
      <c r="N32" s="402"/>
      <c r="O32" s="402"/>
      <c r="P32" s="402"/>
      <c r="Q32" s="403"/>
      <c r="R32" s="90"/>
      <c r="S32" s="90"/>
    </row>
    <row r="33" spans="1:19" s="57" customFormat="1" ht="21.75" customHeight="1" x14ac:dyDescent="0.25">
      <c r="A33" s="88"/>
      <c r="B33" s="399" t="s">
        <v>25</v>
      </c>
      <c r="C33" s="399"/>
      <c r="D33" s="399"/>
      <c r="E33" s="400"/>
      <c r="F33" s="401"/>
      <c r="G33" s="402"/>
      <c r="H33" s="402"/>
      <c r="I33" s="402"/>
      <c r="J33" s="402"/>
      <c r="K33" s="402"/>
      <c r="L33" s="402"/>
      <c r="M33" s="402"/>
      <c r="N33" s="402"/>
      <c r="O33" s="402"/>
      <c r="P33" s="402"/>
      <c r="Q33" s="403"/>
      <c r="R33" s="90"/>
      <c r="S33" s="90"/>
    </row>
    <row r="34" spans="1:19" s="58" customFormat="1" ht="15" customHeight="1" x14ac:dyDescent="0.25">
      <c r="A34" s="88"/>
      <c r="B34" s="217"/>
      <c r="C34" s="217"/>
      <c r="D34" s="217"/>
      <c r="E34" s="217"/>
      <c r="F34" s="215"/>
      <c r="G34" s="215"/>
      <c r="H34" s="215"/>
      <c r="I34" s="215"/>
      <c r="J34" s="215"/>
      <c r="K34" s="215"/>
      <c r="L34" s="215"/>
      <c r="M34" s="215"/>
      <c r="N34" s="215"/>
      <c r="O34" s="215"/>
      <c r="P34" s="215"/>
      <c r="Q34" s="215"/>
      <c r="R34" s="178"/>
      <c r="S34" s="177"/>
    </row>
    <row r="35" spans="1:19" s="63" customFormat="1" x14ac:dyDescent="0.25">
      <c r="A35" s="85"/>
      <c r="B35" s="323" t="s">
        <v>75</v>
      </c>
      <c r="C35" s="323"/>
      <c r="D35" s="323"/>
      <c r="E35" s="323"/>
      <c r="F35" s="323"/>
      <c r="G35" s="323"/>
      <c r="H35" s="323"/>
      <c r="I35" s="323"/>
      <c r="J35" s="323"/>
      <c r="K35" s="323"/>
      <c r="L35" s="25"/>
      <c r="M35" s="186" t="s">
        <v>9</v>
      </c>
      <c r="N35" s="215"/>
      <c r="O35" s="215"/>
      <c r="P35" s="215"/>
      <c r="Q35" s="19"/>
      <c r="R35" s="19"/>
      <c r="S35" s="19"/>
    </row>
    <row r="36" spans="1:19" s="58" customFormat="1" ht="15" customHeight="1" x14ac:dyDescent="0.25">
      <c r="A36" s="88"/>
      <c r="B36" s="217"/>
      <c r="C36" s="217"/>
      <c r="D36" s="217"/>
      <c r="E36" s="217"/>
      <c r="F36" s="215"/>
      <c r="G36" s="215"/>
      <c r="H36" s="215"/>
      <c r="I36" s="215"/>
      <c r="J36" s="215"/>
      <c r="K36" s="215"/>
      <c r="L36" s="215"/>
      <c r="M36" s="215"/>
      <c r="N36" s="215"/>
      <c r="O36" s="215"/>
      <c r="P36" s="215"/>
      <c r="Q36" s="19"/>
      <c r="R36" s="19"/>
      <c r="S36" s="19"/>
    </row>
    <row r="37" spans="1:19" s="58" customFormat="1" ht="15" customHeight="1" x14ac:dyDescent="0.25">
      <c r="A37" s="88"/>
      <c r="B37" s="323" t="s">
        <v>268</v>
      </c>
      <c r="C37" s="323"/>
      <c r="D37" s="323"/>
      <c r="E37" s="323"/>
      <c r="F37" s="323"/>
      <c r="G37" s="323"/>
      <c r="H37" s="323"/>
      <c r="I37" s="323"/>
      <c r="J37" s="323"/>
      <c r="K37" s="323"/>
      <c r="L37" s="215"/>
      <c r="M37" s="197"/>
      <c r="N37" s="215"/>
      <c r="O37" s="215"/>
      <c r="P37" s="215"/>
      <c r="Q37" s="19"/>
      <c r="R37" s="19"/>
      <c r="S37" s="19"/>
    </row>
    <row r="38" spans="1:19" s="58" customFormat="1" ht="15" customHeight="1" x14ac:dyDescent="0.25">
      <c r="A38" s="88"/>
      <c r="B38" s="215"/>
      <c r="C38" s="215"/>
      <c r="D38" s="215"/>
      <c r="E38" s="215"/>
      <c r="F38" s="215"/>
      <c r="G38" s="215"/>
      <c r="H38" s="215"/>
      <c r="I38" s="215"/>
      <c r="J38" s="215"/>
      <c r="K38" s="215"/>
      <c r="L38" s="215"/>
      <c r="M38" s="215"/>
      <c r="N38" s="215"/>
      <c r="O38" s="215"/>
      <c r="P38" s="215"/>
      <c r="Q38" s="19"/>
      <c r="R38" s="19"/>
      <c r="S38" s="19"/>
    </row>
    <row r="39" spans="1:19" s="58" customFormat="1" ht="15" customHeight="1" x14ac:dyDescent="0.25">
      <c r="A39" s="88"/>
      <c r="B39" s="323" t="s">
        <v>360</v>
      </c>
      <c r="C39" s="323"/>
      <c r="D39" s="323"/>
      <c r="E39" s="323"/>
      <c r="F39" s="323"/>
      <c r="G39" s="323"/>
      <c r="H39" s="323"/>
      <c r="I39" s="323"/>
      <c r="J39" s="323"/>
      <c r="K39" s="323"/>
      <c r="L39" s="215"/>
      <c r="M39" s="197"/>
      <c r="N39" s="215"/>
      <c r="O39" s="215"/>
      <c r="P39" s="215"/>
      <c r="Q39" s="19"/>
      <c r="R39" s="19"/>
      <c r="S39" s="19"/>
    </row>
    <row r="40" spans="1:19" s="58" customFormat="1" ht="15" customHeight="1" x14ac:dyDescent="0.25">
      <c r="A40" s="88"/>
      <c r="B40" s="217"/>
      <c r="C40" s="217"/>
      <c r="D40" s="217"/>
      <c r="E40" s="217"/>
      <c r="F40" s="215"/>
      <c r="G40" s="215"/>
      <c r="H40" s="215"/>
      <c r="I40" s="215"/>
      <c r="J40" s="215"/>
      <c r="K40" s="215"/>
      <c r="L40" s="215"/>
      <c r="M40" s="215"/>
      <c r="N40" s="215"/>
      <c r="O40" s="215"/>
      <c r="P40" s="215"/>
      <c r="Q40" s="19"/>
      <c r="R40" s="19"/>
      <c r="S40" s="19"/>
    </row>
    <row r="41" spans="1:19" s="58" customFormat="1" ht="22" customHeight="1" x14ac:dyDescent="0.25">
      <c r="A41" s="88" t="s">
        <v>33</v>
      </c>
      <c r="B41" s="326" t="s">
        <v>18</v>
      </c>
      <c r="C41" s="326"/>
      <c r="D41" s="326"/>
      <c r="E41" s="326"/>
      <c r="F41" s="326"/>
      <c r="G41" s="217"/>
      <c r="H41" s="217"/>
      <c r="I41" s="471" t="s">
        <v>26</v>
      </c>
      <c r="J41" s="471"/>
      <c r="K41" s="471"/>
      <c r="L41" s="471"/>
      <c r="M41" s="471"/>
      <c r="N41" s="471"/>
      <c r="O41" s="471"/>
      <c r="P41" s="471"/>
      <c r="Q41" s="471"/>
      <c r="R41" s="471"/>
      <c r="S41" s="471"/>
    </row>
    <row r="42" spans="1:19" s="58" customFormat="1" ht="22" customHeight="1" x14ac:dyDescent="0.25">
      <c r="A42" s="88"/>
      <c r="B42" s="380" t="s">
        <v>62</v>
      </c>
      <c r="C42" s="380"/>
      <c r="D42" s="380"/>
      <c r="E42" s="380"/>
      <c r="F42" s="380"/>
      <c r="G42" s="186" t="s">
        <v>10</v>
      </c>
      <c r="H42" s="90"/>
      <c r="I42" s="279"/>
      <c r="J42" s="282"/>
      <c r="K42" s="282"/>
      <c r="L42" s="282"/>
      <c r="M42" s="282"/>
      <c r="N42" s="282"/>
      <c r="O42" s="282"/>
      <c r="P42" s="282"/>
      <c r="Q42" s="283"/>
      <c r="R42" s="178"/>
      <c r="S42" s="177"/>
    </row>
    <row r="43" spans="1:19" s="58" customFormat="1" ht="21" customHeight="1" x14ac:dyDescent="0.25">
      <c r="A43" s="88"/>
      <c r="B43" s="380" t="s">
        <v>50</v>
      </c>
      <c r="C43" s="380"/>
      <c r="D43" s="380"/>
      <c r="E43" s="380"/>
      <c r="F43" s="380"/>
      <c r="G43" s="186" t="s">
        <v>10</v>
      </c>
      <c r="H43" s="90"/>
      <c r="I43" s="279"/>
      <c r="J43" s="282"/>
      <c r="K43" s="282"/>
      <c r="L43" s="282"/>
      <c r="M43" s="282"/>
      <c r="N43" s="282"/>
      <c r="O43" s="282"/>
      <c r="P43" s="282"/>
      <c r="Q43" s="283"/>
      <c r="R43" s="178"/>
      <c r="S43" s="177"/>
    </row>
    <row r="44" spans="1:19" s="58" customFormat="1" ht="6.75" customHeight="1" x14ac:dyDescent="0.25">
      <c r="A44" s="88"/>
      <c r="B44" s="473"/>
      <c r="C44" s="473"/>
      <c r="D44" s="473"/>
      <c r="E44" s="473"/>
      <c r="F44" s="473"/>
      <c r="G44" s="21"/>
      <c r="H44" s="90"/>
      <c r="I44" s="92"/>
      <c r="J44" s="92"/>
      <c r="K44" s="92"/>
      <c r="L44" s="92"/>
      <c r="M44" s="92"/>
      <c r="N44" s="92"/>
      <c r="O44" s="92"/>
      <c r="P44" s="92"/>
      <c r="Q44" s="92"/>
      <c r="R44" s="92"/>
      <c r="S44" s="92"/>
    </row>
    <row r="45" spans="1:19" s="58" customFormat="1" ht="22" customHeight="1" x14ac:dyDescent="0.25">
      <c r="A45" s="88"/>
      <c r="B45" s="380" t="s">
        <v>63</v>
      </c>
      <c r="C45" s="380"/>
      <c r="D45" s="380"/>
      <c r="E45" s="380"/>
      <c r="F45" s="380"/>
      <c r="G45" s="186" t="s">
        <v>10</v>
      </c>
      <c r="H45" s="90"/>
      <c r="I45" s="279"/>
      <c r="J45" s="282"/>
      <c r="K45" s="282"/>
      <c r="L45" s="282"/>
      <c r="M45" s="282"/>
      <c r="N45" s="282"/>
      <c r="O45" s="282"/>
      <c r="P45" s="282"/>
      <c r="Q45" s="283"/>
      <c r="R45" s="178"/>
      <c r="S45" s="177"/>
    </row>
    <row r="46" spans="1:19" s="58" customFormat="1" ht="22" customHeight="1" x14ac:dyDescent="0.25">
      <c r="A46" s="88"/>
      <c r="B46" s="380" t="s">
        <v>39</v>
      </c>
      <c r="C46" s="380"/>
      <c r="D46" s="380"/>
      <c r="E46" s="380"/>
      <c r="F46" s="380"/>
      <c r="G46" s="186" t="s">
        <v>10</v>
      </c>
      <c r="H46" s="90"/>
      <c r="I46" s="279"/>
      <c r="J46" s="282"/>
      <c r="K46" s="282"/>
      <c r="L46" s="282"/>
      <c r="M46" s="282"/>
      <c r="N46" s="282"/>
      <c r="O46" s="282"/>
      <c r="P46" s="282"/>
      <c r="Q46" s="283"/>
      <c r="R46" s="178"/>
      <c r="S46" s="177"/>
    </row>
    <row r="47" spans="1:19" s="58" customFormat="1" ht="22" customHeight="1" x14ac:dyDescent="0.25">
      <c r="A47" s="88"/>
      <c r="B47" s="380" t="s">
        <v>37</v>
      </c>
      <c r="C47" s="380"/>
      <c r="D47" s="380"/>
      <c r="E47" s="380"/>
      <c r="F47" s="380"/>
      <c r="G47" s="186" t="s">
        <v>10</v>
      </c>
      <c r="H47" s="90"/>
      <c r="I47" s="279"/>
      <c r="J47" s="282"/>
      <c r="K47" s="282"/>
      <c r="L47" s="282"/>
      <c r="M47" s="282"/>
      <c r="N47" s="282"/>
      <c r="O47" s="282"/>
      <c r="P47" s="282"/>
      <c r="Q47" s="283"/>
      <c r="R47" s="178"/>
      <c r="S47" s="177"/>
    </row>
    <row r="48" spans="1:19" s="58" customFormat="1" ht="22" customHeight="1" x14ac:dyDescent="0.25">
      <c r="A48" s="88"/>
      <c r="B48" s="380" t="s">
        <v>38</v>
      </c>
      <c r="C48" s="380"/>
      <c r="D48" s="380"/>
      <c r="E48" s="380"/>
      <c r="F48" s="380"/>
      <c r="G48" s="186" t="s">
        <v>10</v>
      </c>
      <c r="H48" s="90"/>
      <c r="I48" s="279"/>
      <c r="J48" s="282"/>
      <c r="K48" s="282"/>
      <c r="L48" s="282"/>
      <c r="M48" s="282"/>
      <c r="N48" s="282"/>
      <c r="O48" s="282"/>
      <c r="P48" s="282"/>
      <c r="Q48" s="283"/>
      <c r="R48" s="178"/>
      <c r="S48" s="177"/>
    </row>
    <row r="49" spans="1:19" s="58" customFormat="1" ht="22" customHeight="1" x14ac:dyDescent="0.25">
      <c r="A49" s="88"/>
      <c r="B49" s="380" t="s">
        <v>364</v>
      </c>
      <c r="C49" s="380"/>
      <c r="D49" s="380"/>
      <c r="E49" s="380"/>
      <c r="F49" s="380"/>
      <c r="G49" s="186" t="s">
        <v>10</v>
      </c>
      <c r="H49" s="90"/>
      <c r="I49" s="279"/>
      <c r="J49" s="282"/>
      <c r="K49" s="282"/>
      <c r="L49" s="282"/>
      <c r="M49" s="282"/>
      <c r="N49" s="282"/>
      <c r="O49" s="282"/>
      <c r="P49" s="282"/>
      <c r="Q49" s="283"/>
      <c r="R49" s="178"/>
      <c r="S49" s="177"/>
    </row>
    <row r="50" spans="1:19" s="58" customFormat="1" ht="22" customHeight="1" x14ac:dyDescent="0.25">
      <c r="A50" s="88"/>
      <c r="B50" s="380" t="s">
        <v>200</v>
      </c>
      <c r="C50" s="380"/>
      <c r="D50" s="380"/>
      <c r="E50" s="380"/>
      <c r="F50" s="380"/>
      <c r="G50" s="186" t="s">
        <v>10</v>
      </c>
      <c r="H50" s="90"/>
      <c r="I50" s="279"/>
      <c r="J50" s="282"/>
      <c r="K50" s="282"/>
      <c r="L50" s="282"/>
      <c r="M50" s="282"/>
      <c r="N50" s="282"/>
      <c r="O50" s="282"/>
      <c r="P50" s="282"/>
      <c r="Q50" s="283"/>
      <c r="R50" s="178"/>
      <c r="S50" s="177"/>
    </row>
    <row r="51" spans="1:19" s="58" customFormat="1" ht="22" customHeight="1" x14ac:dyDescent="0.25">
      <c r="A51" s="88"/>
      <c r="B51" s="288" t="s">
        <v>446</v>
      </c>
      <c r="C51" s="288"/>
      <c r="D51" s="288"/>
      <c r="E51" s="288"/>
      <c r="F51" s="288"/>
      <c r="G51" s="21"/>
      <c r="H51" s="21"/>
      <c r="I51" s="279"/>
      <c r="J51" s="282"/>
      <c r="K51" s="282"/>
      <c r="L51" s="282"/>
      <c r="M51" s="282"/>
      <c r="N51" s="282"/>
      <c r="O51" s="282"/>
      <c r="P51" s="282"/>
      <c r="Q51" s="283"/>
      <c r="R51" s="21"/>
      <c r="S51" s="21"/>
    </row>
    <row r="52" spans="1:19" s="58" customFormat="1" ht="10.5" customHeight="1" x14ac:dyDescent="0.25">
      <c r="A52" s="88"/>
      <c r="B52" s="287"/>
      <c r="C52" s="287"/>
      <c r="D52" s="287"/>
      <c r="E52" s="287"/>
      <c r="F52" s="287"/>
      <c r="G52" s="21"/>
      <c r="H52" s="21"/>
      <c r="I52" s="21"/>
      <c r="J52" s="21"/>
      <c r="K52" s="21"/>
      <c r="L52" s="21"/>
      <c r="M52" s="21"/>
      <c r="N52" s="21"/>
      <c r="O52" s="21"/>
      <c r="P52" s="21"/>
      <c r="Q52" s="21"/>
      <c r="R52" s="21"/>
      <c r="S52" s="21"/>
    </row>
    <row r="53" spans="1:19" s="58" customFormat="1" ht="49.5" customHeight="1" x14ac:dyDescent="0.25">
      <c r="A53" s="88"/>
      <c r="B53" s="316" t="s">
        <v>201</v>
      </c>
      <c r="C53" s="472"/>
      <c r="D53" s="472"/>
      <c r="E53" s="472"/>
      <c r="F53" s="472"/>
      <c r="G53" s="91"/>
      <c r="H53" s="90"/>
      <c r="I53" s="279"/>
      <c r="J53" s="282"/>
      <c r="K53" s="282"/>
      <c r="L53" s="282"/>
      <c r="M53" s="282"/>
      <c r="N53" s="282"/>
      <c r="O53" s="282"/>
      <c r="P53" s="282"/>
      <c r="Q53" s="283"/>
      <c r="R53" s="178"/>
      <c r="S53" s="177"/>
    </row>
    <row r="54" spans="1:19" s="58" customFormat="1" ht="14.25" customHeight="1" x14ac:dyDescent="0.25">
      <c r="A54" s="88"/>
      <c r="B54" s="93"/>
      <c r="C54" s="94"/>
      <c r="D54" s="94"/>
      <c r="E54" s="94"/>
      <c r="F54" s="94"/>
      <c r="G54" s="91"/>
      <c r="H54" s="90"/>
      <c r="I54" s="92"/>
      <c r="J54" s="92"/>
      <c r="K54" s="92"/>
      <c r="L54" s="92"/>
      <c r="M54" s="92"/>
      <c r="N54" s="92"/>
      <c r="O54" s="92"/>
      <c r="P54" s="92"/>
      <c r="Q54" s="92"/>
      <c r="R54" s="178"/>
      <c r="S54" s="177"/>
    </row>
    <row r="55" spans="1:19" s="58" customFormat="1" ht="22" customHeight="1" x14ac:dyDescent="0.25">
      <c r="A55" s="88"/>
      <c r="B55" s="380" t="s">
        <v>125</v>
      </c>
      <c r="C55" s="380"/>
      <c r="D55" s="380"/>
      <c r="E55" s="380"/>
      <c r="F55" s="380"/>
      <c r="G55" s="186" t="s">
        <v>10</v>
      </c>
      <c r="H55" s="90"/>
      <c r="I55" s="480"/>
      <c r="J55" s="359"/>
      <c r="K55" s="359"/>
      <c r="L55" s="359"/>
      <c r="M55" s="359"/>
      <c r="N55" s="359"/>
      <c r="O55" s="359"/>
      <c r="P55" s="359"/>
      <c r="Q55" s="304"/>
      <c r="R55" s="178"/>
      <c r="S55" s="177"/>
    </row>
    <row r="56" spans="1:19" s="58" customFormat="1" ht="14.25" customHeight="1" x14ac:dyDescent="0.25">
      <c r="A56" s="88"/>
      <c r="B56" s="93"/>
      <c r="C56" s="94"/>
      <c r="D56" s="94"/>
      <c r="E56" s="94"/>
      <c r="F56" s="94"/>
      <c r="G56" s="91"/>
      <c r="H56" s="90"/>
      <c r="I56" s="92"/>
      <c r="J56" s="92"/>
      <c r="K56" s="92"/>
      <c r="L56" s="92"/>
      <c r="M56" s="92"/>
      <c r="N56" s="92"/>
      <c r="O56" s="92"/>
      <c r="P56" s="92"/>
      <c r="Q56" s="92"/>
      <c r="R56" s="178"/>
      <c r="S56" s="177"/>
    </row>
    <row r="57" spans="1:19" s="58" customFormat="1" ht="22" customHeight="1" x14ac:dyDescent="0.25">
      <c r="A57" s="88"/>
      <c r="B57" s="380" t="s">
        <v>43</v>
      </c>
      <c r="C57" s="380"/>
      <c r="D57" s="380"/>
      <c r="E57" s="380"/>
      <c r="F57" s="380"/>
      <c r="G57" s="186" t="s">
        <v>9</v>
      </c>
      <c r="H57" s="21"/>
      <c r="I57" s="21"/>
      <c r="J57" s="21"/>
      <c r="K57" s="21"/>
      <c r="L57" s="21"/>
      <c r="M57" s="21"/>
      <c r="N57" s="21"/>
      <c r="O57" s="21"/>
      <c r="P57" s="21"/>
      <c r="Q57" s="21"/>
      <c r="R57" s="21"/>
      <c r="S57" s="21"/>
    </row>
    <row r="58" spans="1:19" s="58" customFormat="1" ht="42.75" customHeight="1" x14ac:dyDescent="0.25">
      <c r="A58" s="88"/>
      <c r="B58" s="380" t="s">
        <v>44</v>
      </c>
      <c r="C58" s="380"/>
      <c r="D58" s="380"/>
      <c r="E58" s="380"/>
      <c r="F58" s="380"/>
      <c r="G58" s="91"/>
      <c r="H58" s="90"/>
      <c r="I58" s="279" t="s">
        <v>455</v>
      </c>
      <c r="J58" s="282"/>
      <c r="K58" s="282"/>
      <c r="L58" s="282"/>
      <c r="M58" s="282"/>
      <c r="N58" s="282"/>
      <c r="O58" s="282"/>
      <c r="P58" s="282"/>
      <c r="Q58" s="283"/>
      <c r="R58" s="178"/>
      <c r="S58" s="177"/>
    </row>
    <row r="59" spans="1:19" s="58" customFormat="1" ht="24" customHeight="1" x14ac:dyDescent="0.3">
      <c r="A59" s="88"/>
      <c r="B59" s="216"/>
      <c r="C59" s="216"/>
      <c r="D59" s="216"/>
      <c r="E59" s="216"/>
      <c r="F59" s="216"/>
      <c r="G59" s="91"/>
      <c r="H59" s="90"/>
      <c r="I59" s="156" t="s">
        <v>143</v>
      </c>
      <c r="J59" s="92"/>
      <c r="K59" s="92"/>
      <c r="L59" s="92"/>
      <c r="M59" s="156" t="s">
        <v>144</v>
      </c>
      <c r="N59" s="92"/>
      <c r="O59" s="92"/>
      <c r="P59" s="92"/>
      <c r="Q59" s="92"/>
      <c r="R59" s="92"/>
      <c r="S59" s="92"/>
    </row>
    <row r="60" spans="1:19" s="58" customFormat="1" ht="45.75" customHeight="1" x14ac:dyDescent="0.25">
      <c r="A60" s="88"/>
      <c r="B60" s="380" t="s">
        <v>126</v>
      </c>
      <c r="C60" s="380"/>
      <c r="D60" s="380"/>
      <c r="E60" s="380"/>
      <c r="F60" s="380"/>
      <c r="G60" s="91"/>
      <c r="H60" s="90"/>
      <c r="I60" s="477">
        <v>0</v>
      </c>
      <c r="J60" s="478"/>
      <c r="K60" s="479"/>
      <c r="L60" s="149"/>
      <c r="M60" s="477">
        <v>2019</v>
      </c>
      <c r="N60" s="478"/>
      <c r="O60" s="479"/>
      <c r="P60" s="92"/>
      <c r="Q60" s="92"/>
      <c r="R60" s="92"/>
      <c r="S60" s="92"/>
    </row>
    <row r="61" spans="1:19" s="57" customFormat="1" ht="24" customHeight="1" x14ac:dyDescent="0.3">
      <c r="A61" s="88"/>
      <c r="B61" s="15"/>
      <c r="C61" s="15"/>
      <c r="D61" s="15"/>
      <c r="E61" s="216"/>
      <c r="F61" s="216"/>
      <c r="G61" s="91"/>
      <c r="H61" s="90"/>
      <c r="I61" s="156" t="s">
        <v>142</v>
      </c>
      <c r="J61" s="92"/>
      <c r="K61" s="92"/>
      <c r="L61" s="92"/>
      <c r="M61" s="156" t="s">
        <v>144</v>
      </c>
      <c r="N61" s="92"/>
      <c r="O61" s="92"/>
      <c r="P61" s="92"/>
      <c r="Q61" s="92"/>
      <c r="R61" s="92"/>
      <c r="S61" s="92"/>
    </row>
    <row r="62" spans="1:19" s="57" customFormat="1" ht="45.75" customHeight="1" x14ac:dyDescent="0.25">
      <c r="A62" s="88"/>
      <c r="B62" s="380" t="s">
        <v>180</v>
      </c>
      <c r="C62" s="380"/>
      <c r="D62" s="380"/>
      <c r="E62" s="380"/>
      <c r="F62" s="380"/>
      <c r="G62" s="16"/>
      <c r="H62" s="18"/>
      <c r="I62" s="474">
        <v>0</v>
      </c>
      <c r="J62" s="475"/>
      <c r="K62" s="476"/>
      <c r="L62" s="150"/>
      <c r="M62" s="477">
        <v>2019</v>
      </c>
      <c r="N62" s="478"/>
      <c r="O62" s="479"/>
      <c r="P62" s="92"/>
      <c r="Q62" s="92"/>
      <c r="R62" s="92"/>
      <c r="S62" s="92"/>
    </row>
    <row r="63" spans="1:19" s="57" customFormat="1" ht="24" customHeight="1" x14ac:dyDescent="0.3">
      <c r="A63" s="88"/>
      <c r="B63" s="15"/>
      <c r="C63" s="15"/>
      <c r="D63" s="15"/>
      <c r="E63" s="216"/>
      <c r="F63" s="216"/>
      <c r="G63" s="91"/>
      <c r="H63" s="90"/>
      <c r="I63" s="156" t="s">
        <v>107</v>
      </c>
      <c r="J63" s="92"/>
      <c r="K63" s="92"/>
      <c r="L63" s="92"/>
      <c r="M63" s="156" t="s">
        <v>144</v>
      </c>
      <c r="N63" s="92"/>
      <c r="O63" s="92"/>
      <c r="P63" s="92"/>
      <c r="Q63" s="92"/>
      <c r="R63" s="92"/>
      <c r="S63" s="92"/>
    </row>
    <row r="64" spans="1:19" s="57" customFormat="1" ht="45.75" customHeight="1" x14ac:dyDescent="0.25">
      <c r="A64" s="88"/>
      <c r="B64" s="380" t="s">
        <v>181</v>
      </c>
      <c r="C64" s="380"/>
      <c r="D64" s="380"/>
      <c r="E64" s="380"/>
      <c r="F64" s="380"/>
      <c r="G64" s="16"/>
      <c r="H64" s="18"/>
      <c r="I64" s="474">
        <v>0</v>
      </c>
      <c r="J64" s="475"/>
      <c r="K64" s="476"/>
      <c r="L64" s="150"/>
      <c r="M64" s="477">
        <v>2019</v>
      </c>
      <c r="N64" s="478"/>
      <c r="O64" s="479"/>
      <c r="P64" s="92"/>
      <c r="Q64" s="92"/>
      <c r="R64" s="92"/>
      <c r="S64" s="92"/>
    </row>
    <row r="65" spans="1:19" s="57" customFormat="1" ht="21" customHeight="1" x14ac:dyDescent="0.25">
      <c r="A65" s="88"/>
      <c r="B65" s="15"/>
      <c r="C65" s="15"/>
      <c r="D65" s="15"/>
      <c r="E65" s="15"/>
      <c r="F65" s="15"/>
      <c r="G65" s="16"/>
      <c r="H65" s="90"/>
      <c r="I65" s="90"/>
      <c r="J65" s="90"/>
      <c r="K65" s="90"/>
      <c r="L65" s="90"/>
      <c r="M65" s="90"/>
      <c r="N65" s="90"/>
      <c r="O65" s="90"/>
      <c r="P65" s="90"/>
      <c r="Q65" s="90"/>
      <c r="R65" s="90"/>
      <c r="S65" s="90"/>
    </row>
    <row r="66" spans="1:19" s="57" customFormat="1" ht="21" customHeight="1" x14ac:dyDescent="0.25">
      <c r="A66" s="88"/>
      <c r="B66" s="15"/>
      <c r="C66" s="15"/>
      <c r="D66" s="15"/>
      <c r="E66" s="15"/>
      <c r="F66" s="15"/>
      <c r="G66" s="16"/>
      <c r="H66" s="90"/>
      <c r="I66" s="90"/>
      <c r="J66" s="90"/>
      <c r="K66" s="90"/>
      <c r="L66" s="90"/>
      <c r="M66" s="90"/>
      <c r="N66" s="90"/>
      <c r="O66" s="90"/>
      <c r="P66" s="90"/>
      <c r="Q66" s="90"/>
      <c r="R66" s="90"/>
      <c r="S66" s="90"/>
    </row>
    <row r="67" spans="1:19" s="57" customFormat="1" ht="21" customHeight="1" x14ac:dyDescent="0.25">
      <c r="A67" s="88"/>
      <c r="B67" s="15"/>
      <c r="C67" s="15"/>
      <c r="D67" s="15"/>
      <c r="E67" s="15"/>
      <c r="F67" s="15"/>
      <c r="G67" s="16"/>
      <c r="H67" s="90"/>
      <c r="I67" s="90"/>
      <c r="J67" s="90"/>
      <c r="K67" s="90"/>
      <c r="L67" s="90"/>
      <c r="M67" s="90"/>
      <c r="N67" s="90"/>
      <c r="O67" s="90"/>
      <c r="P67" s="90"/>
      <c r="Q67" s="90"/>
      <c r="R67" s="90"/>
      <c r="S67" s="90"/>
    </row>
    <row r="68" spans="1:19" s="57" customFormat="1" ht="21" customHeight="1" x14ac:dyDescent="0.25">
      <c r="A68" s="88"/>
      <c r="B68" s="15"/>
      <c r="C68" s="15"/>
      <c r="D68" s="15"/>
      <c r="E68" s="15"/>
      <c r="F68" s="15"/>
      <c r="G68" s="16"/>
      <c r="H68" s="90"/>
      <c r="I68" s="90"/>
      <c r="J68" s="90"/>
      <c r="K68" s="90"/>
      <c r="L68" s="90"/>
      <c r="M68" s="90"/>
      <c r="N68" s="90"/>
      <c r="O68" s="90"/>
      <c r="P68" s="90"/>
      <c r="Q68" s="90"/>
      <c r="R68" s="90"/>
      <c r="S68" s="90"/>
    </row>
    <row r="69" spans="1:19" s="57" customFormat="1" ht="22" customHeight="1" x14ac:dyDescent="0.25">
      <c r="A69" s="88" t="s">
        <v>34</v>
      </c>
      <c r="B69" s="323" t="s">
        <v>269</v>
      </c>
      <c r="C69" s="323"/>
      <c r="D69" s="323"/>
      <c r="E69" s="323"/>
      <c r="F69" s="323"/>
      <c r="G69" s="323"/>
      <c r="H69" s="323"/>
      <c r="I69" s="323"/>
      <c r="J69" s="323"/>
      <c r="K69" s="323"/>
      <c r="L69" s="323"/>
      <c r="M69" s="323"/>
      <c r="N69" s="323"/>
      <c r="O69" s="323"/>
      <c r="P69" s="323"/>
      <c r="Q69" s="323"/>
      <c r="R69" s="323"/>
      <c r="S69" s="323"/>
    </row>
    <row r="70" spans="1:19" s="57" customFormat="1" ht="22" customHeight="1" x14ac:dyDescent="0.25">
      <c r="A70" s="88"/>
      <c r="B70" s="399" t="s">
        <v>15</v>
      </c>
      <c r="C70" s="399"/>
      <c r="D70" s="399"/>
      <c r="E70" s="400"/>
      <c r="F70" s="465"/>
      <c r="G70" s="465"/>
      <c r="H70" s="465"/>
      <c r="I70" s="465"/>
      <c r="J70" s="465"/>
      <c r="K70" s="465"/>
      <c r="L70" s="465"/>
      <c r="M70" s="465"/>
      <c r="N70" s="12"/>
      <c r="O70" s="12"/>
      <c r="P70" s="12"/>
      <c r="Q70" s="12"/>
      <c r="R70" s="90"/>
      <c r="S70" s="90"/>
    </row>
    <row r="71" spans="1:19" s="57" customFormat="1" ht="22" customHeight="1" x14ac:dyDescent="0.25">
      <c r="A71" s="88"/>
      <c r="B71" s="399" t="s">
        <v>19</v>
      </c>
      <c r="C71" s="399"/>
      <c r="D71" s="399"/>
      <c r="E71" s="400"/>
      <c r="F71" s="419"/>
      <c r="G71" s="419"/>
      <c r="H71" s="419"/>
      <c r="I71" s="419"/>
      <c r="J71" s="419"/>
      <c r="K71" s="419"/>
      <c r="L71" s="419"/>
      <c r="M71" s="419"/>
      <c r="N71" s="12"/>
      <c r="O71" s="12"/>
      <c r="P71" s="12"/>
      <c r="Q71" s="12"/>
      <c r="R71" s="90"/>
      <c r="S71" s="90"/>
    </row>
    <row r="72" spans="1:19" s="57" customFormat="1" ht="22" customHeight="1" x14ac:dyDescent="0.25">
      <c r="A72" s="88"/>
      <c r="B72" s="399" t="s">
        <v>24</v>
      </c>
      <c r="C72" s="399"/>
      <c r="D72" s="399"/>
      <c r="E72" s="400"/>
      <c r="F72" s="419"/>
      <c r="G72" s="419"/>
      <c r="H72" s="419"/>
      <c r="I72" s="419"/>
      <c r="J72" s="419"/>
      <c r="K72" s="419"/>
      <c r="L72" s="419"/>
      <c r="M72" s="419"/>
      <c r="N72" s="12"/>
      <c r="O72" s="12"/>
      <c r="P72" s="12"/>
      <c r="Q72" s="12"/>
      <c r="R72" s="90"/>
      <c r="S72" s="90"/>
    </row>
    <row r="73" spans="1:19" s="57" customFormat="1" ht="22" customHeight="1" x14ac:dyDescent="0.25">
      <c r="A73" s="88"/>
      <c r="B73" s="399" t="s">
        <v>16</v>
      </c>
      <c r="C73" s="399"/>
      <c r="D73" s="399"/>
      <c r="E73" s="400"/>
      <c r="F73" s="419"/>
      <c r="G73" s="419"/>
      <c r="H73" s="419"/>
      <c r="I73" s="419"/>
      <c r="J73" s="419"/>
      <c r="K73" s="419"/>
      <c r="L73" s="419"/>
      <c r="M73" s="419"/>
      <c r="N73" s="12"/>
      <c r="O73" s="12"/>
      <c r="P73" s="12"/>
      <c r="Q73" s="12"/>
      <c r="R73" s="90"/>
      <c r="S73" s="90"/>
    </row>
    <row r="74" spans="1:19" s="57" customFormat="1" ht="22" customHeight="1" x14ac:dyDescent="0.25">
      <c r="A74" s="88"/>
      <c r="B74" s="13" t="s">
        <v>27</v>
      </c>
      <c r="C74" s="13"/>
      <c r="D74" s="13"/>
      <c r="E74" s="14"/>
      <c r="F74" s="419"/>
      <c r="G74" s="419"/>
      <c r="H74" s="419"/>
      <c r="I74" s="419"/>
      <c r="J74" s="419"/>
      <c r="K74" s="419"/>
      <c r="L74" s="419"/>
      <c r="M74" s="419"/>
      <c r="N74" s="12"/>
      <c r="O74" s="12"/>
      <c r="P74" s="12"/>
      <c r="Q74" s="12"/>
      <c r="R74" s="90"/>
      <c r="S74" s="90"/>
    </row>
    <row r="75" spans="1:19" s="57" customFormat="1" ht="22" customHeight="1" x14ac:dyDescent="0.25">
      <c r="A75" s="88"/>
      <c r="B75" s="399" t="s">
        <v>28</v>
      </c>
      <c r="C75" s="399"/>
      <c r="D75" s="399"/>
      <c r="E75" s="400"/>
      <c r="F75" s="418"/>
      <c r="G75" s="419"/>
      <c r="H75" s="419"/>
      <c r="I75" s="419"/>
      <c r="J75" s="419"/>
      <c r="K75" s="419"/>
      <c r="L75" s="419"/>
      <c r="M75" s="419"/>
      <c r="N75" s="12"/>
      <c r="O75" s="12"/>
      <c r="P75" s="12"/>
      <c r="Q75" s="12"/>
      <c r="R75" s="90"/>
      <c r="S75" s="90"/>
    </row>
    <row r="76" spans="1:19" s="57" customFormat="1" ht="22" customHeight="1" x14ac:dyDescent="0.25">
      <c r="A76" s="88"/>
      <c r="B76" s="13" t="s">
        <v>20</v>
      </c>
      <c r="C76" s="13"/>
      <c r="D76" s="13"/>
      <c r="E76" s="14"/>
      <c r="F76" s="466"/>
      <c r="G76" s="465"/>
      <c r="H76" s="465"/>
      <c r="I76" s="465"/>
      <c r="J76" s="465"/>
      <c r="K76" s="465"/>
      <c r="L76" s="465"/>
      <c r="M76" s="465"/>
      <c r="N76" s="12"/>
      <c r="O76" s="12"/>
      <c r="P76" s="12"/>
      <c r="Q76" s="12"/>
      <c r="R76" s="12"/>
      <c r="S76" s="12"/>
    </row>
    <row r="77" spans="1:19" s="57" customFormat="1" ht="22" customHeight="1" x14ac:dyDescent="0.25">
      <c r="A77" s="88"/>
      <c r="B77" s="13" t="s">
        <v>21</v>
      </c>
      <c r="C77" s="13"/>
      <c r="D77" s="13"/>
      <c r="E77" s="13"/>
      <c r="F77" s="401"/>
      <c r="G77" s="468"/>
      <c r="H77" s="468"/>
      <c r="I77" s="468"/>
      <c r="J77" s="468"/>
      <c r="K77" s="468"/>
      <c r="L77" s="468"/>
      <c r="M77" s="469"/>
      <c r="N77" s="12"/>
      <c r="O77" s="12"/>
      <c r="P77" s="12"/>
      <c r="Q77" s="12"/>
      <c r="R77" s="12"/>
      <c r="S77" s="12"/>
    </row>
    <row r="78" spans="1:19" s="57" customFormat="1" ht="22" customHeight="1" x14ac:dyDescent="0.25">
      <c r="A78" s="88"/>
      <c r="B78" s="13" t="s">
        <v>29</v>
      </c>
      <c r="C78" s="17"/>
      <c r="D78" s="17"/>
      <c r="E78" s="17"/>
      <c r="F78" s="465"/>
      <c r="G78" s="465"/>
      <c r="H78" s="465"/>
      <c r="I78" s="465"/>
      <c r="J78" s="465"/>
      <c r="K78" s="465"/>
      <c r="L78" s="465"/>
      <c r="M78" s="465"/>
      <c r="N78" s="12"/>
      <c r="O78" s="12"/>
      <c r="P78" s="12"/>
      <c r="Q78" s="12"/>
      <c r="R78" s="12"/>
      <c r="S78" s="12"/>
    </row>
    <row r="79" spans="1:19" s="95" customFormat="1" ht="22" customHeight="1" x14ac:dyDescent="0.25">
      <c r="A79" s="88" t="s">
        <v>35</v>
      </c>
      <c r="B79" s="326" t="s">
        <v>243</v>
      </c>
      <c r="C79" s="464"/>
      <c r="D79" s="464"/>
      <c r="E79" s="464"/>
      <c r="F79" s="495"/>
      <c r="G79" s="495"/>
      <c r="H79" s="495"/>
      <c r="I79" s="495"/>
      <c r="J79" s="495"/>
      <c r="K79" s="495"/>
      <c r="L79" s="495"/>
      <c r="M79" s="495"/>
      <c r="N79" s="495"/>
      <c r="O79" s="495"/>
      <c r="P79" s="495"/>
      <c r="Q79" s="495"/>
      <c r="R79" s="495"/>
      <c r="S79" s="495"/>
    </row>
    <row r="80" spans="1:19" s="58" customFormat="1" ht="22" customHeight="1" x14ac:dyDescent="0.25">
      <c r="A80" s="88"/>
      <c r="B80" s="217"/>
      <c r="C80" s="217"/>
      <c r="D80" s="217"/>
      <c r="E80" s="218"/>
      <c r="F80" s="279" t="s">
        <v>478</v>
      </c>
      <c r="G80" s="282"/>
      <c r="H80" s="282"/>
      <c r="I80" s="282"/>
      <c r="J80" s="282"/>
      <c r="K80" s="282"/>
      <c r="L80" s="282"/>
      <c r="M80" s="282"/>
      <c r="N80" s="282"/>
      <c r="O80" s="282"/>
      <c r="P80" s="282"/>
      <c r="Q80" s="283"/>
      <c r="R80" s="178"/>
      <c r="S80" s="177"/>
    </row>
    <row r="81" spans="1:21" s="58" customFormat="1" ht="14.25" customHeight="1" x14ac:dyDescent="0.25">
      <c r="A81" s="88"/>
      <c r="B81" s="93"/>
      <c r="C81" s="94"/>
      <c r="D81" s="94"/>
      <c r="E81" s="94"/>
      <c r="F81" s="94"/>
      <c r="G81" s="91"/>
      <c r="H81" s="90"/>
      <c r="I81" s="92"/>
      <c r="J81" s="92"/>
      <c r="K81" s="92"/>
      <c r="L81" s="92"/>
      <c r="M81" s="92"/>
      <c r="N81" s="92"/>
      <c r="O81" s="92"/>
      <c r="P81" s="92"/>
      <c r="Q81" s="92"/>
      <c r="R81" s="178"/>
      <c r="S81" s="177"/>
    </row>
    <row r="82" spans="1:21" s="58" customFormat="1" ht="22" customHeight="1" x14ac:dyDescent="0.25">
      <c r="A82" s="88" t="s">
        <v>12</v>
      </c>
      <c r="B82" s="326" t="s">
        <v>17</v>
      </c>
      <c r="C82" s="464"/>
      <c r="D82" s="464"/>
      <c r="E82" s="464"/>
      <c r="F82" s="215"/>
      <c r="G82" s="215"/>
      <c r="H82" s="215"/>
      <c r="I82" s="215"/>
      <c r="J82" s="215"/>
      <c r="K82" s="215"/>
      <c r="L82" s="215"/>
      <c r="M82" s="215"/>
      <c r="N82" s="215"/>
      <c r="O82" s="215"/>
      <c r="P82" s="215"/>
      <c r="Q82" s="215"/>
      <c r="R82" s="178"/>
      <c r="S82" s="177"/>
    </row>
    <row r="83" spans="1:21" s="58" customFormat="1" ht="22" customHeight="1" x14ac:dyDescent="0.25">
      <c r="A83" s="88"/>
      <c r="B83" s="217" t="s">
        <v>24</v>
      </c>
      <c r="C83" s="217"/>
      <c r="D83" s="217"/>
      <c r="E83" s="218"/>
      <c r="F83" s="279"/>
      <c r="G83" s="282"/>
      <c r="H83" s="282"/>
      <c r="I83" s="282"/>
      <c r="J83" s="282"/>
      <c r="K83" s="282"/>
      <c r="L83" s="282"/>
      <c r="M83" s="282"/>
      <c r="N83" s="282"/>
      <c r="O83" s="282"/>
      <c r="P83" s="282"/>
      <c r="Q83" s="283"/>
      <c r="R83" s="178"/>
      <c r="S83" s="177"/>
    </row>
    <row r="84" spans="1:21" s="58" customFormat="1" ht="22" customHeight="1" x14ac:dyDescent="0.25">
      <c r="A84" s="88"/>
      <c r="B84" s="217" t="s">
        <v>16</v>
      </c>
      <c r="C84" s="217"/>
      <c r="D84" s="217"/>
      <c r="E84" s="218"/>
      <c r="F84" s="279"/>
      <c r="G84" s="282"/>
      <c r="H84" s="282"/>
      <c r="I84" s="282"/>
      <c r="J84" s="282"/>
      <c r="K84" s="282"/>
      <c r="L84" s="282"/>
      <c r="M84" s="282"/>
      <c r="N84" s="282"/>
      <c r="O84" s="282"/>
      <c r="P84" s="282"/>
      <c r="Q84" s="283"/>
      <c r="R84" s="178"/>
      <c r="S84" s="177"/>
      <c r="T84" s="264"/>
      <c r="U84" s="264"/>
    </row>
    <row r="85" spans="1:21" s="58" customFormat="1" ht="22" customHeight="1" x14ac:dyDescent="0.25">
      <c r="A85" s="88"/>
      <c r="B85" s="266" t="s">
        <v>443</v>
      </c>
      <c r="C85" s="266"/>
      <c r="D85" s="266"/>
      <c r="E85" s="266"/>
      <c r="F85" s="279"/>
      <c r="G85" s="282"/>
      <c r="H85" s="282"/>
      <c r="I85" s="282"/>
      <c r="J85" s="282"/>
      <c r="K85" s="282"/>
      <c r="L85" s="282"/>
      <c r="M85" s="282"/>
      <c r="N85" s="282"/>
      <c r="O85" s="282"/>
      <c r="P85" s="282"/>
      <c r="Q85" s="283"/>
      <c r="R85" s="178"/>
      <c r="S85" s="177"/>
      <c r="T85" s="264"/>
      <c r="U85" s="264"/>
    </row>
    <row r="86" spans="1:21" s="58" customFormat="1" ht="14.25" customHeight="1" x14ac:dyDescent="0.25">
      <c r="A86" s="88"/>
      <c r="B86" s="93"/>
      <c r="C86" s="94"/>
      <c r="D86" s="94"/>
      <c r="E86" s="94"/>
      <c r="F86" s="94"/>
      <c r="G86" s="91"/>
      <c r="H86" s="90"/>
      <c r="I86" s="92"/>
      <c r="J86" s="92"/>
      <c r="K86" s="92"/>
      <c r="L86" s="92"/>
      <c r="M86" s="92"/>
      <c r="N86" s="92"/>
      <c r="O86" s="92"/>
      <c r="P86" s="92"/>
      <c r="Q86" s="92"/>
      <c r="R86" s="178"/>
      <c r="S86" s="177"/>
      <c r="T86" s="264"/>
      <c r="U86" s="264"/>
    </row>
    <row r="87" spans="1:21" s="58" customFormat="1" ht="22" customHeight="1" x14ac:dyDescent="0.25">
      <c r="A87" s="88"/>
      <c r="B87" s="217" t="s">
        <v>244</v>
      </c>
      <c r="C87" s="217"/>
      <c r="D87" s="217"/>
      <c r="E87" s="217"/>
      <c r="F87" s="178"/>
      <c r="G87" s="415" t="s">
        <v>479</v>
      </c>
      <c r="H87" s="416"/>
      <c r="I87" s="416"/>
      <c r="J87" s="416"/>
      <c r="K87" s="417"/>
      <c r="L87" s="217"/>
      <c r="M87" s="253" t="s">
        <v>250</v>
      </c>
      <c r="N87" s="195"/>
      <c r="O87" s="196"/>
      <c r="P87" s="254"/>
      <c r="Q87" s="186" t="s">
        <v>9</v>
      </c>
      <c r="R87" s="178"/>
      <c r="S87" s="177"/>
      <c r="T87" s="264"/>
      <c r="U87" s="264">
        <f>IF(Q87="Nein",1,0)</f>
        <v>0</v>
      </c>
    </row>
    <row r="88" spans="1:21" s="58" customFormat="1" ht="22" customHeight="1" x14ac:dyDescent="0.25">
      <c r="A88" s="88"/>
      <c r="B88" s="217"/>
      <c r="C88" s="217"/>
      <c r="D88" s="217"/>
      <c r="E88" s="217"/>
      <c r="F88" s="178"/>
      <c r="G88" s="215"/>
      <c r="H88" s="215"/>
      <c r="I88" s="215"/>
      <c r="J88" s="215"/>
      <c r="K88" s="215"/>
      <c r="L88" s="217"/>
      <c r="M88" s="253" t="s">
        <v>248</v>
      </c>
      <c r="N88" s="195"/>
      <c r="O88" s="196"/>
      <c r="P88" s="254"/>
      <c r="Q88" s="186" t="s">
        <v>9</v>
      </c>
      <c r="R88" s="178"/>
      <c r="S88" s="177"/>
      <c r="T88" s="264"/>
      <c r="U88" s="264">
        <f>IF(Q88="Nein",1,0)</f>
        <v>0</v>
      </c>
    </row>
    <row r="89" spans="1:21" s="58" customFormat="1" ht="22" customHeight="1" x14ac:dyDescent="0.25">
      <c r="A89" s="88"/>
      <c r="B89" s="217" t="s">
        <v>351</v>
      </c>
      <c r="C89" s="217"/>
      <c r="D89" s="217"/>
      <c r="E89" s="217"/>
      <c r="F89" s="178"/>
      <c r="G89" s="320">
        <v>2021</v>
      </c>
      <c r="H89" s="321"/>
      <c r="I89" s="321"/>
      <c r="J89" s="321"/>
      <c r="K89" s="322"/>
      <c r="L89" s="217"/>
      <c r="M89" s="253" t="s">
        <v>249</v>
      </c>
      <c r="N89" s="195"/>
      <c r="O89" s="196"/>
      <c r="P89" s="254"/>
      <c r="Q89" s="186" t="s">
        <v>9</v>
      </c>
      <c r="R89" s="178"/>
      <c r="S89" s="177"/>
      <c r="T89" s="264"/>
      <c r="U89" s="264">
        <f>IF(Q89="Nein",1,0)</f>
        <v>0</v>
      </c>
    </row>
    <row r="90" spans="1:21" s="58" customFormat="1" ht="22" customHeight="1" x14ac:dyDescent="0.25">
      <c r="A90" s="88"/>
      <c r="B90" s="217"/>
      <c r="C90" s="217"/>
      <c r="D90" s="217"/>
      <c r="E90" s="217"/>
      <c r="F90" s="178"/>
      <c r="G90" s="215"/>
      <c r="H90" s="215"/>
      <c r="I90" s="215"/>
      <c r="J90" s="215"/>
      <c r="K90" s="215"/>
      <c r="L90" s="217"/>
      <c r="M90" s="253" t="s">
        <v>251</v>
      </c>
      <c r="N90" s="195"/>
      <c r="O90" s="196"/>
      <c r="P90" s="254"/>
      <c r="Q90" s="186" t="s">
        <v>9</v>
      </c>
      <c r="R90" s="178"/>
      <c r="S90" s="177"/>
      <c r="T90" s="264"/>
      <c r="U90" s="264">
        <f>IF(Q90="Nein",1,0)</f>
        <v>0</v>
      </c>
    </row>
    <row r="91" spans="1:21" s="58" customFormat="1" ht="22" customHeight="1" x14ac:dyDescent="0.25">
      <c r="A91" s="88"/>
      <c r="B91" s="217" t="s">
        <v>444</v>
      </c>
      <c r="C91" s="217"/>
      <c r="D91" s="217"/>
      <c r="E91" s="217"/>
      <c r="F91" s="178"/>
      <c r="G91" s="284">
        <v>0.01</v>
      </c>
      <c r="H91" s="285"/>
      <c r="I91" s="285"/>
      <c r="J91" s="285"/>
      <c r="K91" s="286"/>
      <c r="L91" s="217" t="s">
        <v>271</v>
      </c>
      <c r="M91" s="255"/>
      <c r="N91" s="178"/>
      <c r="O91" s="217"/>
      <c r="P91" s="21"/>
      <c r="Q91" s="96"/>
      <c r="R91" s="178"/>
      <c r="S91" s="177"/>
      <c r="T91" s="261"/>
      <c r="U91" s="261"/>
    </row>
    <row r="92" spans="1:21" s="58" customFormat="1" ht="22" customHeight="1" x14ac:dyDescent="0.25">
      <c r="A92" s="88"/>
      <c r="B92" s="217"/>
      <c r="C92" s="217"/>
      <c r="D92" s="217"/>
      <c r="E92" s="217"/>
      <c r="F92" s="178"/>
      <c r="G92" s="215"/>
      <c r="H92" s="215"/>
      <c r="I92" s="215"/>
      <c r="J92" s="215"/>
      <c r="K92" s="215"/>
      <c r="L92" s="217"/>
      <c r="M92" s="255"/>
      <c r="N92" s="178"/>
      <c r="O92" s="217"/>
      <c r="P92" s="21"/>
      <c r="Q92" s="96"/>
      <c r="R92" s="178"/>
      <c r="S92" s="177"/>
    </row>
    <row r="93" spans="1:21" s="58" customFormat="1" ht="22" customHeight="1" x14ac:dyDescent="0.25">
      <c r="A93" s="88"/>
      <c r="B93" s="217" t="s">
        <v>373</v>
      </c>
      <c r="C93" s="217"/>
      <c r="D93" s="217"/>
      <c r="E93" s="217"/>
      <c r="F93" s="178"/>
      <c r="G93" s="320">
        <v>1</v>
      </c>
      <c r="H93" s="321"/>
      <c r="I93" s="321"/>
      <c r="J93" s="321"/>
      <c r="K93" s="322"/>
      <c r="L93" s="217"/>
      <c r="M93" s="255"/>
      <c r="N93" s="178"/>
      <c r="O93" s="217"/>
      <c r="P93" s="21"/>
      <c r="Q93" s="96"/>
      <c r="R93" s="178"/>
      <c r="S93" s="177"/>
    </row>
    <row r="94" spans="1:21" s="58" customFormat="1" ht="22" customHeight="1" x14ac:dyDescent="0.25">
      <c r="A94" s="88"/>
      <c r="B94" s="266"/>
      <c r="C94" s="266"/>
      <c r="D94" s="266"/>
      <c r="E94" s="266"/>
      <c r="F94" s="178"/>
      <c r="G94" s="266"/>
      <c r="H94" s="266"/>
      <c r="I94" s="266"/>
      <c r="J94" s="266"/>
      <c r="K94" s="266"/>
      <c r="L94" s="266"/>
      <c r="M94" s="255"/>
      <c r="N94" s="178"/>
      <c r="O94" s="266"/>
      <c r="P94" s="21"/>
      <c r="Q94" s="96"/>
      <c r="R94" s="178"/>
      <c r="S94" s="177"/>
    </row>
    <row r="95" spans="1:21" s="58" customFormat="1" ht="22" customHeight="1" x14ac:dyDescent="0.25">
      <c r="A95" s="88"/>
      <c r="B95" s="266" t="s">
        <v>445</v>
      </c>
      <c r="C95" s="266"/>
      <c r="D95" s="266"/>
      <c r="E95" s="266"/>
      <c r="F95" s="178"/>
      <c r="G95" s="284">
        <v>1</v>
      </c>
      <c r="H95" s="285"/>
      <c r="I95" s="285"/>
      <c r="J95" s="285"/>
      <c r="K95" s="286"/>
      <c r="L95" s="272" t="s">
        <v>271</v>
      </c>
      <c r="M95" s="255"/>
      <c r="N95" s="178"/>
      <c r="O95" s="266"/>
      <c r="P95" s="21"/>
      <c r="Q95" s="96"/>
      <c r="R95" s="178"/>
      <c r="S95" s="177"/>
    </row>
    <row r="96" spans="1:21" s="58" customFormat="1" ht="22" customHeight="1" x14ac:dyDescent="0.25">
      <c r="A96" s="88"/>
      <c r="B96" s="217" t="s">
        <v>460</v>
      </c>
      <c r="C96" s="217"/>
      <c r="D96" s="217"/>
      <c r="E96" s="217"/>
      <c r="F96" s="178"/>
      <c r="G96" s="215"/>
      <c r="H96" s="215"/>
      <c r="I96" s="215"/>
      <c r="J96" s="215"/>
      <c r="K96" s="215"/>
      <c r="L96" s="217"/>
      <c r="M96" s="255"/>
      <c r="N96" s="178"/>
      <c r="O96" s="217"/>
      <c r="P96" s="21"/>
      <c r="Q96" s="96"/>
      <c r="R96" s="178"/>
      <c r="S96" s="177"/>
    </row>
    <row r="97" spans="1:27" s="95" customFormat="1" ht="25" customHeight="1" x14ac:dyDescent="0.25">
      <c r="A97" s="88" t="s">
        <v>11</v>
      </c>
      <c r="B97" s="323" t="s">
        <v>245</v>
      </c>
      <c r="C97" s="323"/>
      <c r="D97" s="323"/>
      <c r="E97" s="323"/>
      <c r="F97" s="97" t="s">
        <v>7</v>
      </c>
      <c r="G97" s="415">
        <v>44197</v>
      </c>
      <c r="H97" s="416"/>
      <c r="I97" s="416"/>
      <c r="J97" s="416"/>
      <c r="K97" s="417"/>
      <c r="L97" s="98" t="s">
        <v>8</v>
      </c>
      <c r="M97" s="415">
        <v>44561</v>
      </c>
      <c r="N97" s="416"/>
      <c r="O97" s="470"/>
      <c r="P97" s="96"/>
      <c r="Q97" s="96"/>
      <c r="R97" s="96"/>
      <c r="S97" s="96"/>
    </row>
    <row r="98" spans="1:27" s="95" customFormat="1" ht="30" customHeight="1" x14ac:dyDescent="0.25">
      <c r="A98" s="99"/>
      <c r="B98" s="215"/>
      <c r="C98" s="215"/>
      <c r="D98" s="215"/>
      <c r="E98" s="215"/>
      <c r="F98" s="97"/>
      <c r="G98" s="97"/>
      <c r="H98" s="97"/>
      <c r="I98" s="97"/>
      <c r="J98" s="97"/>
      <c r="K98" s="100"/>
      <c r="L98" s="97"/>
      <c r="M98" s="96"/>
      <c r="N98" s="96"/>
      <c r="O98" s="96"/>
      <c r="P98" s="96"/>
      <c r="Q98" s="96"/>
      <c r="R98" s="237"/>
      <c r="S98" s="96"/>
    </row>
    <row r="99" spans="1:27" s="95" customFormat="1" ht="30" customHeight="1" x14ac:dyDescent="0.25">
      <c r="A99" s="88"/>
      <c r="B99" s="323" t="s">
        <v>160</v>
      </c>
      <c r="C99" s="323"/>
      <c r="D99" s="323"/>
      <c r="E99" s="323"/>
      <c r="F99" s="97"/>
      <c r="G99" s="474">
        <v>0</v>
      </c>
      <c r="H99" s="481"/>
      <c r="I99" s="481"/>
      <c r="J99" s="481"/>
      <c r="K99" s="482"/>
      <c r="L99" s="97"/>
      <c r="M99" s="96" t="s">
        <v>151</v>
      </c>
      <c r="N99" s="96"/>
      <c r="O99" s="96"/>
      <c r="P99" s="96"/>
      <c r="Q99" s="96"/>
      <c r="R99" s="237"/>
      <c r="S99" s="96"/>
    </row>
    <row r="100" spans="1:27" s="95" customFormat="1" ht="30" customHeight="1" x14ac:dyDescent="0.25">
      <c r="A100" s="88"/>
      <c r="B100" s="215" t="s">
        <v>382</v>
      </c>
      <c r="C100" s="215"/>
      <c r="D100" s="215"/>
      <c r="E100" s="215"/>
      <c r="F100" s="97"/>
      <c r="G100" s="313">
        <f>SUM(K193:K197)</f>
        <v>0</v>
      </c>
      <c r="H100" s="314"/>
      <c r="I100" s="314"/>
      <c r="J100" s="314"/>
      <c r="K100" s="487"/>
      <c r="L100" s="97"/>
      <c r="M100" s="193">
        <v>0.4</v>
      </c>
      <c r="N100" s="303" t="s">
        <v>461</v>
      </c>
      <c r="O100" s="304"/>
      <c r="P100" s="96"/>
      <c r="Q100" s="96"/>
      <c r="R100" s="237"/>
      <c r="S100" s="96"/>
    </row>
    <row r="101" spans="1:27" s="95" customFormat="1" ht="30" customHeight="1" x14ac:dyDescent="0.25">
      <c r="A101" s="99"/>
      <c r="B101" s="323" t="s">
        <v>69</v>
      </c>
      <c r="C101" s="323"/>
      <c r="D101" s="323"/>
      <c r="E101" s="323"/>
      <c r="F101" s="467"/>
      <c r="G101" s="313">
        <f>P189</f>
        <v>0</v>
      </c>
      <c r="H101" s="314"/>
      <c r="I101" s="314"/>
      <c r="J101" s="314"/>
      <c r="K101" s="315"/>
      <c r="L101" s="97"/>
      <c r="M101" s="192" t="e">
        <f>G99/G100</f>
        <v>#DIV/0!</v>
      </c>
      <c r="N101" s="303" t="s">
        <v>196</v>
      </c>
      <c r="O101" s="304"/>
      <c r="P101" s="96"/>
      <c r="Q101" s="96"/>
      <c r="R101" s="237"/>
      <c r="S101" s="96"/>
    </row>
    <row r="102" spans="1:27" s="95" customFormat="1" ht="30" customHeight="1" x14ac:dyDescent="0.25">
      <c r="A102" s="99"/>
      <c r="B102" s="215" t="s">
        <v>182</v>
      </c>
      <c r="C102" s="215"/>
      <c r="D102" s="215"/>
      <c r="E102" s="215"/>
      <c r="F102" s="5"/>
      <c r="G102" s="313">
        <f>P201</f>
        <v>0</v>
      </c>
      <c r="H102" s="314"/>
      <c r="I102" s="314"/>
      <c r="J102" s="314"/>
      <c r="K102" s="315"/>
      <c r="L102" s="97"/>
      <c r="M102" s="192" t="e">
        <f>G99/G101</f>
        <v>#DIV/0!</v>
      </c>
      <c r="N102" s="303" t="s">
        <v>261</v>
      </c>
      <c r="O102" s="304"/>
      <c r="P102" s="96"/>
      <c r="Q102" s="237"/>
      <c r="R102" s="237"/>
      <c r="S102" s="220"/>
    </row>
    <row r="103" spans="1:27" s="95" customFormat="1" ht="30" customHeight="1" x14ac:dyDescent="0.25">
      <c r="A103" s="99"/>
      <c r="B103" s="323" t="s">
        <v>161</v>
      </c>
      <c r="C103" s="323"/>
      <c r="D103" s="323"/>
      <c r="E103" s="323"/>
      <c r="F103" s="483"/>
      <c r="G103" s="484" t="s">
        <v>385</v>
      </c>
      <c r="H103" s="485"/>
      <c r="I103" s="485"/>
      <c r="J103" s="485"/>
      <c r="K103" s="486"/>
      <c r="L103" s="97"/>
      <c r="M103" s="332" t="s">
        <v>366</v>
      </c>
      <c r="N103" s="333"/>
      <c r="O103" s="333"/>
      <c r="P103" s="488"/>
      <c r="Q103" s="488"/>
      <c r="R103" s="316"/>
      <c r="S103" s="316"/>
    </row>
    <row r="104" spans="1:27" s="95" customFormat="1" ht="30" customHeight="1" x14ac:dyDescent="0.25">
      <c r="A104" s="99"/>
      <c r="B104" s="215" t="s">
        <v>367</v>
      </c>
      <c r="C104" s="215"/>
      <c r="D104" s="215"/>
      <c r="E104" s="215"/>
      <c r="F104" s="256"/>
      <c r="G104" s="334" t="s">
        <v>384</v>
      </c>
      <c r="H104" s="335"/>
      <c r="I104" s="335"/>
      <c r="J104" s="335"/>
      <c r="K104" s="336"/>
      <c r="L104" s="97"/>
      <c r="M104" s="212"/>
      <c r="N104" s="104"/>
      <c r="O104" s="363"/>
      <c r="P104" s="363"/>
      <c r="Q104" s="237"/>
      <c r="R104" s="220"/>
      <c r="S104" s="220"/>
      <c r="U104" s="277"/>
      <c r="V104" s="277"/>
      <c r="W104" s="277"/>
      <c r="X104" s="277"/>
      <c r="Y104" s="277"/>
      <c r="Z104" s="277"/>
      <c r="AA104" s="277"/>
    </row>
    <row r="105" spans="1:27" s="95" customFormat="1" ht="30" customHeight="1" x14ac:dyDescent="0.25">
      <c r="A105" s="88" t="s">
        <v>36</v>
      </c>
      <c r="B105" s="326" t="s">
        <v>257</v>
      </c>
      <c r="C105" s="326"/>
      <c r="D105" s="326"/>
      <c r="E105" s="326"/>
      <c r="F105" s="326"/>
      <c r="G105" s="326"/>
      <c r="H105" s="326"/>
      <c r="I105" s="326"/>
      <c r="J105" s="326"/>
      <c r="K105" s="326"/>
      <c r="L105" s="326"/>
      <c r="M105" s="326"/>
      <c r="N105" s="326"/>
      <c r="O105" s="326"/>
      <c r="P105" s="326"/>
      <c r="Q105" s="326"/>
      <c r="R105" s="219"/>
      <c r="S105" s="219"/>
      <c r="U105" s="277"/>
      <c r="V105" s="277"/>
      <c r="W105" s="277"/>
      <c r="X105" s="277"/>
      <c r="Y105" s="277"/>
      <c r="Z105" s="277"/>
      <c r="AA105" s="277"/>
    </row>
    <row r="106" spans="1:27" s="95" customFormat="1" ht="20.149999999999999" customHeight="1" x14ac:dyDescent="0.25">
      <c r="A106" s="85"/>
      <c r="B106" s="288" t="s">
        <v>362</v>
      </c>
      <c r="C106" s="288"/>
      <c r="D106" s="288"/>
      <c r="E106" s="288"/>
      <c r="F106" s="288"/>
      <c r="G106" s="288"/>
      <c r="H106" s="288"/>
      <c r="I106" s="288"/>
      <c r="J106" s="288"/>
      <c r="K106" s="288"/>
      <c r="L106" s="236"/>
      <c r="M106" s="236"/>
      <c r="N106" s="236"/>
      <c r="O106" s="236"/>
      <c r="P106" s="236"/>
      <c r="Q106" s="236"/>
      <c r="R106" s="236"/>
      <c r="S106" s="236"/>
      <c r="U106" s="277"/>
      <c r="V106" s="278" t="s">
        <v>88</v>
      </c>
      <c r="W106" s="277"/>
      <c r="X106" s="277"/>
      <c r="Y106" s="277"/>
      <c r="Z106" s="277"/>
      <c r="AA106" s="277"/>
    </row>
    <row r="107" spans="1:27" s="60" customFormat="1" ht="18" customHeight="1" x14ac:dyDescent="0.25">
      <c r="A107" s="85"/>
      <c r="B107" s="105" t="s">
        <v>57</v>
      </c>
      <c r="C107" s="157"/>
      <c r="D107" s="104"/>
      <c r="E107" s="104" t="s">
        <v>237</v>
      </c>
      <c r="F107" s="104"/>
      <c r="G107" s="104"/>
      <c r="H107" s="104"/>
      <c r="I107" s="104"/>
      <c r="J107" s="104"/>
      <c r="K107" s="104"/>
      <c r="L107" s="364" t="b">
        <f>IF(V108&gt;1,"Fehler, Bitte nur ein Fall auswählen")</f>
        <v>0</v>
      </c>
      <c r="M107" s="365"/>
      <c r="N107" s="104"/>
      <c r="O107" s="363"/>
      <c r="P107" s="363"/>
      <c r="Q107" s="104"/>
      <c r="R107" s="104"/>
      <c r="S107" s="104"/>
      <c r="U107" s="276"/>
      <c r="V107" s="276"/>
      <c r="W107" s="276">
        <v>50</v>
      </c>
      <c r="X107" s="275">
        <f>W107*$G$95</f>
        <v>50</v>
      </c>
      <c r="Y107" s="275">
        <f>IF(C107="X",X107,0)</f>
        <v>0</v>
      </c>
      <c r="Z107" s="275"/>
      <c r="AA107" s="275"/>
    </row>
    <row r="108" spans="1:27" s="60" customFormat="1" ht="18" customHeight="1" x14ac:dyDescent="0.25">
      <c r="A108" s="85"/>
      <c r="B108" s="105" t="s">
        <v>58</v>
      </c>
      <c r="C108" s="157"/>
      <c r="D108" s="104"/>
      <c r="E108" s="104" t="s">
        <v>238</v>
      </c>
      <c r="F108" s="104"/>
      <c r="G108" s="104"/>
      <c r="H108" s="104"/>
      <c r="I108" s="104"/>
      <c r="J108" s="104"/>
      <c r="K108" s="104"/>
      <c r="L108" s="104"/>
      <c r="M108" s="104"/>
      <c r="N108" s="104"/>
      <c r="O108" s="104"/>
      <c r="P108" s="104"/>
      <c r="Q108" s="104"/>
      <c r="R108" s="104"/>
      <c r="S108" s="104"/>
      <c r="U108" s="276"/>
      <c r="V108" s="278">
        <f>COUNTIF(C107:C111,"X")</f>
        <v>1</v>
      </c>
      <c r="W108" s="276">
        <v>40</v>
      </c>
      <c r="X108" s="275">
        <f>W108*$G$95</f>
        <v>40</v>
      </c>
      <c r="Y108" s="275">
        <f>IF(C108="X",X108,0)</f>
        <v>0</v>
      </c>
      <c r="Z108" s="275"/>
      <c r="AA108" s="275"/>
    </row>
    <row r="109" spans="1:27" s="60" customFormat="1" ht="18" customHeight="1" x14ac:dyDescent="0.25">
      <c r="A109" s="85"/>
      <c r="B109" s="105" t="s">
        <v>59</v>
      </c>
      <c r="C109" s="157"/>
      <c r="D109" s="104"/>
      <c r="E109" s="104" t="s">
        <v>239</v>
      </c>
      <c r="F109" s="104"/>
      <c r="G109" s="104"/>
      <c r="H109" s="104"/>
      <c r="I109" s="104"/>
      <c r="J109" s="104"/>
      <c r="K109" s="104"/>
      <c r="L109" s="104"/>
      <c r="M109" s="104"/>
      <c r="N109" s="104"/>
      <c r="O109" s="104"/>
      <c r="P109" s="104"/>
      <c r="Q109" s="104"/>
      <c r="R109" s="104"/>
      <c r="S109" s="104"/>
      <c r="U109" s="276"/>
      <c r="V109" s="276"/>
      <c r="W109" s="276">
        <f>W107+W108</f>
        <v>90</v>
      </c>
      <c r="X109" s="275">
        <f>W109*$G$95</f>
        <v>90</v>
      </c>
      <c r="Y109" s="275">
        <f>IF(C109="X",X109,0)</f>
        <v>0</v>
      </c>
      <c r="Z109" s="275"/>
      <c r="AA109" s="275"/>
    </row>
    <row r="110" spans="1:27" s="60" customFormat="1" ht="18" customHeight="1" x14ac:dyDescent="0.25">
      <c r="A110" s="85"/>
      <c r="B110" s="105" t="s">
        <v>128</v>
      </c>
      <c r="C110" s="157"/>
      <c r="D110" s="104"/>
      <c r="E110" s="104" t="s">
        <v>240</v>
      </c>
      <c r="F110" s="104"/>
      <c r="G110" s="104"/>
      <c r="H110" s="104"/>
      <c r="I110" s="104"/>
      <c r="J110" s="104"/>
      <c r="K110" s="104"/>
      <c r="L110" s="104"/>
      <c r="M110" s="104"/>
      <c r="N110" s="104"/>
      <c r="O110" s="104"/>
      <c r="P110" s="104"/>
      <c r="Q110" s="104"/>
      <c r="R110" s="104"/>
      <c r="S110" s="104"/>
      <c r="U110" s="276"/>
      <c r="V110" s="276"/>
      <c r="W110" s="276">
        <v>170</v>
      </c>
      <c r="X110" s="275">
        <f>W110*$G$95</f>
        <v>170</v>
      </c>
      <c r="Y110" s="275">
        <f>IF(C110="X",X110,0)</f>
        <v>0</v>
      </c>
      <c r="Z110" s="275"/>
      <c r="AA110" s="275"/>
    </row>
    <row r="111" spans="1:27" s="60" customFormat="1" ht="18" customHeight="1" x14ac:dyDescent="0.25">
      <c r="A111" s="85"/>
      <c r="B111" s="105" t="s">
        <v>242</v>
      </c>
      <c r="C111" s="157" t="s">
        <v>88</v>
      </c>
      <c r="D111" s="104"/>
      <c r="E111" s="104" t="s">
        <v>241</v>
      </c>
      <c r="F111" s="104"/>
      <c r="G111" s="104"/>
      <c r="H111" s="104"/>
      <c r="I111" s="104"/>
      <c r="J111" s="104"/>
      <c r="K111" s="104"/>
      <c r="L111" s="104"/>
      <c r="M111" s="104"/>
      <c r="N111" s="104"/>
      <c r="O111" s="104"/>
      <c r="P111" s="104"/>
      <c r="Q111" s="104"/>
      <c r="R111" s="104"/>
      <c r="S111" s="104"/>
      <c r="U111" s="276"/>
      <c r="V111" s="276"/>
      <c r="W111" s="276">
        <v>220</v>
      </c>
      <c r="X111" s="275">
        <f>W111*$G$95</f>
        <v>220</v>
      </c>
      <c r="Y111" s="275">
        <f>IF(C111="X",X111,0)</f>
        <v>220</v>
      </c>
      <c r="Z111" s="275"/>
      <c r="AA111" s="275"/>
    </row>
    <row r="112" spans="1:27" s="60" customFormat="1" ht="14.25" customHeight="1" x14ac:dyDescent="0.25">
      <c r="A112" s="271"/>
      <c r="B112" s="271"/>
      <c r="C112" s="271"/>
      <c r="D112" s="271"/>
      <c r="E112" s="271"/>
      <c r="F112" s="271"/>
      <c r="G112" s="271"/>
      <c r="H112" s="271"/>
      <c r="I112" s="271"/>
      <c r="J112" s="271"/>
      <c r="K112" s="271"/>
      <c r="L112" s="271"/>
      <c r="M112" s="271"/>
      <c r="N112" s="271"/>
      <c r="O112" s="271"/>
      <c r="P112" s="271"/>
      <c r="Q112" s="271"/>
      <c r="R112" s="271"/>
      <c r="S112" s="269"/>
      <c r="U112" s="275"/>
      <c r="V112" s="275"/>
      <c r="W112" s="275"/>
      <c r="X112" s="275"/>
      <c r="Y112" s="275">
        <f>SUM(Y107:Y111)</f>
        <v>220</v>
      </c>
      <c r="Z112" s="275"/>
      <c r="AA112" s="275"/>
    </row>
    <row r="113" spans="1:27" s="95" customFormat="1" ht="20.149999999999999" customHeight="1" x14ac:dyDescent="0.25">
      <c r="A113" s="85"/>
      <c r="B113" s="288" t="s">
        <v>361</v>
      </c>
      <c r="C113" s="288"/>
      <c r="D113" s="288"/>
      <c r="E113" s="288"/>
      <c r="F113" s="288"/>
      <c r="G113" s="288"/>
      <c r="H113" s="288"/>
      <c r="I113" s="288"/>
      <c r="J113" s="288"/>
      <c r="K113" s="288"/>
      <c r="L113" s="104" t="s">
        <v>252</v>
      </c>
      <c r="M113" s="104"/>
      <c r="N113" s="104"/>
      <c r="O113" s="104"/>
      <c r="P113" s="104"/>
      <c r="Q113" s="191"/>
      <c r="R113" s="104"/>
      <c r="S113" s="104"/>
      <c r="U113" s="277"/>
      <c r="V113" s="277"/>
      <c r="W113" s="277"/>
      <c r="X113" s="277"/>
      <c r="Y113" s="277"/>
      <c r="Z113" s="277"/>
      <c r="AA113" s="277"/>
    </row>
    <row r="114" spans="1:27" s="95" customFormat="1" ht="20.149999999999999" customHeight="1" x14ac:dyDescent="0.25">
      <c r="A114" s="85"/>
      <c r="B114" s="329" t="s">
        <v>352</v>
      </c>
      <c r="C114" s="330"/>
      <c r="D114" s="330"/>
      <c r="E114" s="330"/>
      <c r="F114" s="331"/>
      <c r="G114" s="360">
        <v>0</v>
      </c>
      <c r="H114" s="361"/>
      <c r="I114" s="361"/>
      <c r="J114" s="361"/>
      <c r="K114" s="217" t="s">
        <v>255</v>
      </c>
      <c r="L114" s="194">
        <v>0</v>
      </c>
      <c r="M114" s="104"/>
      <c r="N114" s="104"/>
      <c r="O114" s="104"/>
      <c r="P114" s="104"/>
      <c r="Q114" s="191"/>
      <c r="R114" s="104"/>
      <c r="S114" s="104"/>
      <c r="U114" s="277"/>
      <c r="V114" s="277"/>
      <c r="W114" s="277"/>
      <c r="X114" s="277"/>
      <c r="Y114" s="277"/>
      <c r="Z114" s="277"/>
      <c r="AA114" s="277"/>
    </row>
    <row r="115" spans="1:27" s="95" customFormat="1" ht="20.149999999999999" customHeight="1" x14ac:dyDescent="0.25">
      <c r="A115" s="85"/>
      <c r="B115" s="329" t="s">
        <v>353</v>
      </c>
      <c r="C115" s="330"/>
      <c r="D115" s="330"/>
      <c r="E115" s="330"/>
      <c r="F115" s="331"/>
      <c r="G115" s="317">
        <v>0</v>
      </c>
      <c r="H115" s="318"/>
      <c r="I115" s="318"/>
      <c r="J115" s="319"/>
      <c r="K115" s="217" t="s">
        <v>282</v>
      </c>
      <c r="L115" s="194">
        <v>0</v>
      </c>
      <c r="M115" s="104"/>
      <c r="N115" s="104"/>
      <c r="O115" s="104"/>
      <c r="P115" s="104"/>
      <c r="Q115" s="191"/>
      <c r="R115" s="104"/>
      <c r="S115" s="104"/>
      <c r="U115" s="277"/>
      <c r="V115" s="277"/>
      <c r="W115" s="277"/>
      <c r="X115" s="277"/>
      <c r="Y115" s="277"/>
      <c r="Z115" s="277"/>
      <c r="AA115" s="277"/>
    </row>
    <row r="116" spans="1:27" s="95" customFormat="1" ht="20.149999999999999" customHeight="1" x14ac:dyDescent="0.25">
      <c r="A116" s="85"/>
      <c r="B116" s="329" t="s">
        <v>354</v>
      </c>
      <c r="C116" s="330"/>
      <c r="D116" s="330"/>
      <c r="E116" s="330"/>
      <c r="F116" s="331"/>
      <c r="G116" s="317">
        <v>0</v>
      </c>
      <c r="H116" s="318"/>
      <c r="I116" s="318"/>
      <c r="J116" s="319"/>
      <c r="K116" s="217" t="s">
        <v>256</v>
      </c>
      <c r="L116" s="194">
        <v>0</v>
      </c>
      <c r="M116" s="236"/>
      <c r="N116" s="236"/>
      <c r="O116" s="236"/>
      <c r="P116" s="236"/>
      <c r="Q116" s="236"/>
      <c r="R116" s="236"/>
      <c r="S116" s="236"/>
      <c r="U116" s="260"/>
      <c r="V116" s="260"/>
      <c r="W116" s="260"/>
      <c r="X116" s="260"/>
    </row>
    <row r="117" spans="1:27" s="95" customFormat="1" ht="20.149999999999999" customHeight="1" x14ac:dyDescent="0.25">
      <c r="A117" s="85"/>
      <c r="B117" s="329" t="s">
        <v>355</v>
      </c>
      <c r="C117" s="330"/>
      <c r="D117" s="330"/>
      <c r="E117" s="330"/>
      <c r="F117" s="331"/>
      <c r="G117" s="317">
        <v>0</v>
      </c>
      <c r="H117" s="318"/>
      <c r="I117" s="318"/>
      <c r="J117" s="319"/>
      <c r="K117" s="217" t="s">
        <v>256</v>
      </c>
      <c r="L117" s="194">
        <v>0</v>
      </c>
      <c r="M117" s="236"/>
      <c r="N117" s="236"/>
      <c r="O117" s="236"/>
      <c r="P117" s="236"/>
      <c r="Q117" s="236"/>
      <c r="R117" s="236"/>
      <c r="S117" s="236"/>
      <c r="U117" s="260"/>
      <c r="V117" s="260"/>
      <c r="W117" s="260"/>
      <c r="X117" s="260"/>
    </row>
    <row r="118" spans="1:27" s="95" customFormat="1" ht="20.149999999999999" customHeight="1" x14ac:dyDescent="0.25">
      <c r="A118" s="85"/>
      <c r="B118" s="329" t="s">
        <v>356</v>
      </c>
      <c r="C118" s="330"/>
      <c r="D118" s="330"/>
      <c r="E118" s="330"/>
      <c r="F118" s="331"/>
      <c r="G118" s="317">
        <v>0</v>
      </c>
      <c r="H118" s="318"/>
      <c r="I118" s="318"/>
      <c r="J118" s="319"/>
      <c r="K118" s="217" t="s">
        <v>256</v>
      </c>
      <c r="L118" s="194">
        <v>0</v>
      </c>
      <c r="M118" s="104"/>
      <c r="N118" s="208" t="s">
        <v>363</v>
      </c>
      <c r="O118" s="209">
        <f>SUM(G114:J118)</f>
        <v>0</v>
      </c>
      <c r="P118" s="104"/>
      <c r="Q118" s="104"/>
      <c r="R118" s="104"/>
      <c r="S118" s="104"/>
      <c r="U118" s="260"/>
      <c r="V118" s="260"/>
      <c r="W118" s="260"/>
      <c r="X118" s="260"/>
    </row>
    <row r="119" spans="1:27" s="95" customFormat="1" ht="20.149999999999999" customHeight="1" x14ac:dyDescent="0.25">
      <c r="A119" s="85"/>
      <c r="B119" s="489"/>
      <c r="C119" s="489"/>
      <c r="D119" s="489"/>
      <c r="E119" s="489"/>
      <c r="F119" s="489"/>
      <c r="G119" s="489"/>
      <c r="H119" s="489"/>
      <c r="I119" s="489"/>
      <c r="J119" s="489"/>
      <c r="K119" s="489"/>
      <c r="L119" s="489"/>
      <c r="M119" s="489"/>
      <c r="N119" s="489"/>
      <c r="O119" s="489"/>
      <c r="P119" s="489"/>
      <c r="Q119" s="489"/>
      <c r="R119" s="489"/>
      <c r="S119" s="489"/>
      <c r="U119" s="260"/>
      <c r="V119" s="263"/>
      <c r="W119" s="263"/>
      <c r="X119" s="263"/>
    </row>
    <row r="120" spans="1:27" s="95" customFormat="1" ht="30" customHeight="1" x14ac:dyDescent="0.25">
      <c r="A120" s="88" t="s">
        <v>411</v>
      </c>
      <c r="B120" s="326" t="s">
        <v>412</v>
      </c>
      <c r="C120" s="326"/>
      <c r="D120" s="326"/>
      <c r="E120" s="326"/>
      <c r="F120" s="326"/>
      <c r="G120" s="326"/>
      <c r="H120" s="326"/>
      <c r="I120" s="326"/>
      <c r="J120" s="326"/>
      <c r="K120" s="326"/>
      <c r="L120" s="326"/>
      <c r="M120" s="326"/>
      <c r="N120" s="326"/>
      <c r="O120" s="326"/>
      <c r="P120" s="326"/>
      <c r="Q120" s="326"/>
      <c r="R120" s="219"/>
      <c r="S120" s="219"/>
      <c r="U120" s="260"/>
      <c r="V120" s="260"/>
      <c r="W120" s="260"/>
      <c r="X120" s="260"/>
    </row>
    <row r="121" spans="1:27" s="60" customFormat="1" ht="300" customHeight="1" x14ac:dyDescent="0.25">
      <c r="A121" s="85"/>
      <c r="B121" s="305" t="s">
        <v>480</v>
      </c>
      <c r="C121" s="306"/>
      <c r="D121" s="306"/>
      <c r="E121" s="306"/>
      <c r="F121" s="306"/>
      <c r="G121" s="306"/>
      <c r="H121" s="306"/>
      <c r="I121" s="306"/>
      <c r="J121" s="306"/>
      <c r="K121" s="306"/>
      <c r="L121" s="306"/>
      <c r="M121" s="306"/>
      <c r="N121" s="306"/>
      <c r="O121" s="306"/>
      <c r="P121" s="306"/>
      <c r="Q121" s="307"/>
      <c r="R121" s="237"/>
      <c r="S121" s="96"/>
    </row>
    <row r="122" spans="1:27" s="259" customFormat="1" x14ac:dyDescent="0.25">
      <c r="A122" s="85"/>
      <c r="B122" s="109"/>
      <c r="C122" s="180"/>
      <c r="D122" s="258"/>
      <c r="E122" s="235"/>
      <c r="F122" s="235"/>
      <c r="G122" s="235"/>
      <c r="H122" s="235"/>
      <c r="I122" s="235"/>
      <c r="J122" s="235"/>
      <c r="K122" s="235"/>
      <c r="L122" s="235"/>
      <c r="M122" s="235"/>
      <c r="N122" s="235"/>
      <c r="O122" s="235"/>
      <c r="P122" s="235"/>
      <c r="Q122" s="235"/>
      <c r="R122" s="235"/>
      <c r="S122" s="86"/>
    </row>
    <row r="123" spans="1:27" s="259" customFormat="1" x14ac:dyDescent="0.25">
      <c r="A123" s="85"/>
      <c r="B123" s="109"/>
      <c r="C123" s="180"/>
      <c r="D123" s="258"/>
      <c r="E123" s="235"/>
      <c r="F123" s="235"/>
      <c r="G123" s="235"/>
      <c r="H123" s="235"/>
      <c r="I123" s="235"/>
      <c r="J123" s="235"/>
      <c r="K123" s="235"/>
      <c r="L123" s="235"/>
      <c r="M123" s="235"/>
      <c r="N123" s="235"/>
      <c r="O123" s="235"/>
      <c r="P123" s="235"/>
      <c r="Q123" s="235"/>
      <c r="R123" s="235"/>
      <c r="S123" s="86"/>
    </row>
    <row r="124" spans="1:27" s="259" customFormat="1" x14ac:dyDescent="0.25">
      <c r="A124" s="85"/>
      <c r="B124" s="109"/>
      <c r="C124" s="180"/>
      <c r="D124" s="258"/>
      <c r="E124" s="235"/>
      <c r="F124" s="235"/>
      <c r="G124" s="235"/>
      <c r="H124" s="235"/>
      <c r="I124" s="235"/>
      <c r="J124" s="235"/>
      <c r="K124" s="235"/>
      <c r="L124" s="235"/>
      <c r="M124" s="235"/>
      <c r="N124" s="235"/>
      <c r="O124" s="235"/>
      <c r="P124" s="235"/>
      <c r="Q124" s="235"/>
      <c r="R124" s="235"/>
      <c r="S124" s="86"/>
    </row>
    <row r="125" spans="1:27" s="259" customFormat="1" x14ac:dyDescent="0.25">
      <c r="A125" s="85"/>
      <c r="B125" s="109"/>
      <c r="C125" s="180"/>
      <c r="D125" s="258"/>
      <c r="E125" s="235"/>
      <c r="F125" s="235"/>
      <c r="G125" s="235"/>
      <c r="H125" s="235"/>
      <c r="I125" s="235"/>
      <c r="J125" s="235"/>
      <c r="K125" s="235"/>
      <c r="L125" s="235"/>
      <c r="M125" s="235"/>
      <c r="N125" s="235"/>
      <c r="O125" s="235"/>
      <c r="P125" s="235"/>
      <c r="Q125" s="235"/>
      <c r="R125" s="235"/>
      <c r="S125" s="86"/>
    </row>
    <row r="126" spans="1:27" s="259" customFormat="1" x14ac:dyDescent="0.25">
      <c r="A126" s="85"/>
      <c r="B126" s="109"/>
      <c r="C126" s="180"/>
      <c r="D126" s="258"/>
      <c r="E126" s="235"/>
      <c r="F126" s="235"/>
      <c r="G126" s="235"/>
      <c r="H126" s="235"/>
      <c r="I126" s="235"/>
      <c r="J126" s="235"/>
      <c r="K126" s="235"/>
      <c r="L126" s="235"/>
      <c r="M126" s="235"/>
      <c r="N126" s="235"/>
      <c r="O126" s="235"/>
      <c r="P126" s="235"/>
      <c r="Q126" s="235"/>
      <c r="R126" s="235"/>
      <c r="S126" s="86"/>
    </row>
    <row r="127" spans="1:27" s="259" customFormat="1" x14ac:dyDescent="0.25">
      <c r="A127" s="85"/>
      <c r="B127" s="109"/>
      <c r="C127" s="180"/>
      <c r="D127" s="258"/>
      <c r="E127" s="235"/>
      <c r="F127" s="235"/>
      <c r="G127" s="235"/>
      <c r="H127" s="235"/>
      <c r="I127" s="235"/>
      <c r="J127" s="235"/>
      <c r="K127" s="235"/>
      <c r="L127" s="235"/>
      <c r="M127" s="235"/>
      <c r="N127" s="235"/>
      <c r="O127" s="235"/>
      <c r="P127" s="235"/>
      <c r="Q127" s="235"/>
      <c r="R127" s="235"/>
      <c r="S127" s="86"/>
    </row>
    <row r="128" spans="1:27" s="259" customFormat="1" x14ac:dyDescent="0.25">
      <c r="A128" s="85"/>
      <c r="B128" s="109"/>
      <c r="C128" s="180"/>
      <c r="D128" s="258"/>
      <c r="E128" s="235"/>
      <c r="F128" s="235"/>
      <c r="G128" s="235"/>
      <c r="H128" s="235"/>
      <c r="I128" s="235"/>
      <c r="J128" s="235"/>
      <c r="K128" s="235"/>
      <c r="L128" s="235"/>
      <c r="M128" s="235"/>
      <c r="N128" s="235"/>
      <c r="O128" s="235"/>
      <c r="P128" s="235"/>
      <c r="Q128" s="235"/>
      <c r="R128" s="235"/>
      <c r="S128" s="86"/>
    </row>
    <row r="129" spans="1:19" s="59" customFormat="1" ht="43.5" customHeight="1" thickBot="1" x14ac:dyDescent="0.3">
      <c r="A129" s="88" t="s">
        <v>164</v>
      </c>
      <c r="B129" s="366" t="s">
        <v>162</v>
      </c>
      <c r="C129" s="367"/>
      <c r="D129" s="367"/>
      <c r="E129" s="367"/>
      <c r="F129" s="367"/>
      <c r="G129" s="367"/>
      <c r="H129" s="367"/>
      <c r="I129" s="367"/>
      <c r="J129" s="367"/>
      <c r="K129" s="367"/>
      <c r="L129" s="367"/>
      <c r="M129" s="367"/>
      <c r="N129" s="367"/>
      <c r="O129" s="367"/>
      <c r="P129" s="367"/>
      <c r="Q129" s="367"/>
      <c r="R129" s="219"/>
      <c r="S129" s="219"/>
    </row>
    <row r="130" spans="1:19" s="60" customFormat="1" ht="45.75" customHeight="1" thickBot="1" x14ac:dyDescent="0.3">
      <c r="A130" s="85"/>
      <c r="B130" s="308" t="s">
        <v>262</v>
      </c>
      <c r="C130" s="309"/>
      <c r="D130" s="309"/>
      <c r="E130" s="309"/>
      <c r="F130" s="309"/>
      <c r="G130" s="309"/>
      <c r="H130" s="309"/>
      <c r="I130" s="309"/>
      <c r="J130" s="309"/>
      <c r="K130" s="309"/>
      <c r="L130" s="309"/>
      <c r="M130" s="309"/>
      <c r="N130" s="309"/>
      <c r="O130" s="309"/>
      <c r="P130" s="309"/>
      <c r="Q130" s="310"/>
      <c r="R130" s="237"/>
      <c r="S130" s="96"/>
    </row>
    <row r="131" spans="1:19" s="59" customFormat="1" ht="23.5" customHeight="1" x14ac:dyDescent="0.25">
      <c r="A131" s="85"/>
      <c r="B131" s="103" t="s">
        <v>40</v>
      </c>
      <c r="C131" s="235"/>
      <c r="D131" s="235"/>
      <c r="E131" s="235"/>
      <c r="F131" s="235"/>
      <c r="G131" s="235"/>
      <c r="H131" s="235"/>
      <c r="I131" s="235"/>
      <c r="J131" s="235"/>
      <c r="K131" s="235"/>
      <c r="L131" s="235"/>
      <c r="M131" s="235"/>
      <c r="N131" s="235"/>
      <c r="O131" s="235"/>
      <c r="P131" s="235"/>
      <c r="Q131" s="235"/>
      <c r="R131" s="235"/>
      <c r="S131" s="235"/>
    </row>
    <row r="132" spans="1:19" s="60" customFormat="1" x14ac:dyDescent="0.25">
      <c r="A132" s="85"/>
      <c r="B132" s="160"/>
      <c r="C132" s="180" t="s">
        <v>52</v>
      </c>
      <c r="D132" s="235"/>
      <c r="E132" s="311" t="s">
        <v>42</v>
      </c>
      <c r="F132" s="312"/>
      <c r="G132" s="312"/>
      <c r="H132" s="312"/>
      <c r="I132" s="312"/>
      <c r="J132" s="312"/>
      <c r="K132" s="312"/>
      <c r="L132" s="312"/>
      <c r="M132" s="312"/>
      <c r="N132" s="312"/>
      <c r="O132" s="312"/>
      <c r="P132" s="312"/>
      <c r="Q132" s="312"/>
      <c r="R132" s="235"/>
      <c r="S132" s="86"/>
    </row>
    <row r="133" spans="1:19" s="60" customFormat="1" x14ac:dyDescent="0.25">
      <c r="A133" s="85"/>
      <c r="B133" s="160"/>
      <c r="C133" s="180" t="s">
        <v>53</v>
      </c>
      <c r="D133" s="235"/>
      <c r="E133" s="311" t="s">
        <v>127</v>
      </c>
      <c r="F133" s="312"/>
      <c r="G133" s="312"/>
      <c r="H133" s="312"/>
      <c r="I133" s="312"/>
      <c r="J133" s="312"/>
      <c r="K133" s="312"/>
      <c r="L133" s="312"/>
      <c r="M133" s="312"/>
      <c r="N133" s="312"/>
      <c r="O133" s="312"/>
      <c r="P133" s="312"/>
      <c r="Q133" s="312"/>
      <c r="R133" s="235"/>
      <c r="S133" s="86"/>
    </row>
    <row r="134" spans="1:19" s="60" customFormat="1" x14ac:dyDescent="0.25">
      <c r="A134" s="85"/>
      <c r="B134" s="160"/>
      <c r="C134" s="180" t="s">
        <v>51</v>
      </c>
      <c r="D134" s="235"/>
      <c r="E134" s="311" t="s">
        <v>247</v>
      </c>
      <c r="F134" s="312"/>
      <c r="G134" s="312"/>
      <c r="H134" s="312"/>
      <c r="I134" s="312"/>
      <c r="J134" s="312"/>
      <c r="K134" s="312"/>
      <c r="L134" s="312"/>
      <c r="M134" s="312"/>
      <c r="N134" s="312"/>
      <c r="O134" s="312"/>
      <c r="P134" s="312"/>
      <c r="Q134" s="312"/>
      <c r="R134" s="235"/>
      <c r="S134" s="86"/>
    </row>
    <row r="135" spans="1:19" s="60" customFormat="1" x14ac:dyDescent="0.25">
      <c r="A135" s="85"/>
      <c r="B135" s="160"/>
      <c r="C135" s="180" t="s">
        <v>54</v>
      </c>
      <c r="D135" s="235"/>
      <c r="E135" s="311" t="s">
        <v>264</v>
      </c>
      <c r="F135" s="312"/>
      <c r="G135" s="312"/>
      <c r="H135" s="312"/>
      <c r="I135" s="312"/>
      <c r="J135" s="312"/>
      <c r="K135" s="312"/>
      <c r="L135" s="312"/>
      <c r="M135" s="312"/>
      <c r="N135" s="312"/>
      <c r="O135" s="312"/>
      <c r="P135" s="312"/>
      <c r="Q135" s="312"/>
      <c r="R135" s="235"/>
      <c r="S135" s="86"/>
    </row>
    <row r="136" spans="1:19" s="60" customFormat="1" ht="15.75" customHeight="1" x14ac:dyDescent="0.25">
      <c r="A136" s="85"/>
      <c r="B136" s="160"/>
      <c r="C136" s="180" t="s">
        <v>55</v>
      </c>
      <c r="D136" s="216"/>
      <c r="E136" s="311" t="s">
        <v>258</v>
      </c>
      <c r="F136" s="312"/>
      <c r="G136" s="312"/>
      <c r="H136" s="312"/>
      <c r="I136" s="312"/>
      <c r="J136" s="312"/>
      <c r="K136" s="312"/>
      <c r="L136" s="312"/>
      <c r="M136" s="312"/>
      <c r="N136" s="312"/>
      <c r="O136" s="312"/>
      <c r="P136" s="312"/>
      <c r="Q136" s="312"/>
      <c r="R136" s="235"/>
      <c r="S136" s="86"/>
    </row>
    <row r="137" spans="1:19" s="60" customFormat="1" x14ac:dyDescent="0.25">
      <c r="A137" s="85"/>
      <c r="B137" s="160"/>
      <c r="C137" s="180" t="s">
        <v>56</v>
      </c>
      <c r="D137" s="235"/>
      <c r="E137" s="311" t="s">
        <v>260</v>
      </c>
      <c r="F137" s="312"/>
      <c r="G137" s="312"/>
      <c r="H137" s="312"/>
      <c r="I137" s="312"/>
      <c r="J137" s="312"/>
      <c r="K137" s="312"/>
      <c r="L137" s="312"/>
      <c r="M137" s="312"/>
      <c r="N137" s="312"/>
      <c r="O137" s="312"/>
      <c r="P137" s="312"/>
      <c r="Q137" s="312"/>
      <c r="R137" s="235"/>
      <c r="S137" s="86"/>
    </row>
    <row r="138" spans="1:19" s="259" customFormat="1" x14ac:dyDescent="0.25">
      <c r="A138" s="85"/>
      <c r="B138" s="109"/>
      <c r="C138" s="180"/>
      <c r="D138" s="258"/>
      <c r="E138" s="235"/>
      <c r="F138" s="235"/>
      <c r="G138" s="235"/>
      <c r="H138" s="235"/>
      <c r="I138" s="235"/>
      <c r="J138" s="235"/>
      <c r="K138" s="235"/>
      <c r="L138" s="235"/>
      <c r="M138" s="235"/>
      <c r="N138" s="235"/>
      <c r="O138" s="235"/>
      <c r="P138" s="235"/>
      <c r="Q138" s="235"/>
      <c r="R138" s="235"/>
      <c r="S138" s="86"/>
    </row>
    <row r="139" spans="1:19" s="59" customFormat="1" ht="20.149999999999999" customHeight="1" x14ac:dyDescent="0.25">
      <c r="A139" s="88" t="s">
        <v>52</v>
      </c>
      <c r="B139" s="326" t="s">
        <v>413</v>
      </c>
      <c r="C139" s="368"/>
      <c r="D139" s="368"/>
      <c r="E139" s="368"/>
      <c r="F139" s="368"/>
      <c r="G139" s="368"/>
      <c r="H139" s="368"/>
      <c r="I139" s="368"/>
      <c r="J139" s="368"/>
      <c r="K139" s="368"/>
      <c r="L139" s="368"/>
      <c r="M139" s="368"/>
      <c r="N139" s="368"/>
      <c r="O139" s="368"/>
      <c r="P139" s="368"/>
      <c r="Q139" s="368"/>
      <c r="R139" s="219"/>
      <c r="S139" s="219"/>
    </row>
    <row r="140" spans="1:19" ht="17.25" customHeight="1" x14ac:dyDescent="0.25">
      <c r="A140" s="87"/>
      <c r="B140" s="327" t="s">
        <v>254</v>
      </c>
      <c r="C140" s="328"/>
      <c r="D140" s="328"/>
      <c r="E140" s="328"/>
      <c r="F140" s="328"/>
      <c r="G140" s="328"/>
      <c r="H140" s="328"/>
      <c r="I140" s="328"/>
      <c r="J140" s="328"/>
      <c r="K140" s="328"/>
      <c r="L140" s="328"/>
      <c r="M140" s="328"/>
      <c r="N140" s="328"/>
      <c r="O140" s="328"/>
      <c r="P140" s="328"/>
      <c r="Q140" s="328"/>
      <c r="R140" s="9"/>
      <c r="S140" s="9"/>
    </row>
    <row r="141" spans="1:19" s="60" customFormat="1" ht="250" customHeight="1" x14ac:dyDescent="0.25">
      <c r="A141" s="85"/>
      <c r="B141" s="305" t="s">
        <v>480</v>
      </c>
      <c r="C141" s="306"/>
      <c r="D141" s="306"/>
      <c r="E141" s="306"/>
      <c r="F141" s="306"/>
      <c r="G141" s="306"/>
      <c r="H141" s="306"/>
      <c r="I141" s="306"/>
      <c r="J141" s="306"/>
      <c r="K141" s="306"/>
      <c r="L141" s="306"/>
      <c r="M141" s="306"/>
      <c r="N141" s="306"/>
      <c r="O141" s="306"/>
      <c r="P141" s="306"/>
      <c r="Q141" s="307"/>
      <c r="R141" s="273"/>
      <c r="S141" s="96"/>
    </row>
    <row r="142" spans="1:19" s="259" customFormat="1" x14ac:dyDescent="0.25">
      <c r="A142" s="85"/>
      <c r="B142" s="109"/>
      <c r="C142" s="180"/>
      <c r="D142" s="258"/>
      <c r="E142" s="235"/>
      <c r="F142" s="235"/>
      <c r="G142" s="235"/>
      <c r="H142" s="235"/>
      <c r="I142" s="235"/>
      <c r="J142" s="235"/>
      <c r="K142" s="235"/>
      <c r="L142" s="235"/>
      <c r="M142" s="235"/>
      <c r="N142" s="235"/>
      <c r="O142" s="235"/>
      <c r="P142" s="235"/>
      <c r="Q142" s="235"/>
      <c r="R142" s="235"/>
      <c r="S142" s="86"/>
    </row>
    <row r="143" spans="1:19" s="59" customFormat="1" ht="20.149999999999999" customHeight="1" x14ac:dyDescent="0.25">
      <c r="A143" s="88" t="s">
        <v>53</v>
      </c>
      <c r="B143" s="326" t="s">
        <v>152</v>
      </c>
      <c r="C143" s="368"/>
      <c r="D143" s="368"/>
      <c r="E143" s="368"/>
      <c r="F143" s="368"/>
      <c r="G143" s="368"/>
      <c r="H143" s="368"/>
      <c r="I143" s="368"/>
      <c r="J143" s="368"/>
      <c r="K143" s="368"/>
      <c r="L143" s="368"/>
      <c r="M143" s="368"/>
      <c r="N143" s="368"/>
      <c r="O143" s="368"/>
      <c r="P143" s="368"/>
      <c r="Q143" s="368"/>
      <c r="R143" s="219"/>
      <c r="S143" s="219"/>
    </row>
    <row r="144" spans="1:19" ht="17.25" customHeight="1" x14ac:dyDescent="0.25">
      <c r="A144" s="87"/>
      <c r="B144" s="327" t="s">
        <v>253</v>
      </c>
      <c r="C144" s="328"/>
      <c r="D144" s="328"/>
      <c r="E144" s="328"/>
      <c r="F144" s="328"/>
      <c r="G144" s="328"/>
      <c r="H144" s="328"/>
      <c r="I144" s="328"/>
      <c r="J144" s="328"/>
      <c r="K144" s="328"/>
      <c r="L144" s="328"/>
      <c r="M144" s="328"/>
      <c r="N144" s="328"/>
      <c r="O144" s="328"/>
      <c r="P144" s="328"/>
      <c r="Q144" s="328"/>
      <c r="R144" s="9"/>
      <c r="S144" s="9"/>
    </row>
    <row r="145" spans="1:19" s="60" customFormat="1" ht="250" customHeight="1" x14ac:dyDescent="0.25">
      <c r="A145" s="85"/>
      <c r="B145" s="305" t="s">
        <v>480</v>
      </c>
      <c r="C145" s="306"/>
      <c r="D145" s="306"/>
      <c r="E145" s="306"/>
      <c r="F145" s="306"/>
      <c r="G145" s="306"/>
      <c r="H145" s="306"/>
      <c r="I145" s="306"/>
      <c r="J145" s="306"/>
      <c r="K145" s="306"/>
      <c r="L145" s="306"/>
      <c r="M145" s="306"/>
      <c r="N145" s="306"/>
      <c r="O145" s="306"/>
      <c r="P145" s="306"/>
      <c r="Q145" s="307"/>
      <c r="R145" s="273"/>
      <c r="S145" s="96"/>
    </row>
    <row r="146" spans="1:19" s="60" customFormat="1" ht="14.25" customHeight="1" x14ac:dyDescent="0.25">
      <c r="A146" s="489"/>
      <c r="B146" s="489"/>
      <c r="C146" s="489"/>
      <c r="D146" s="489"/>
      <c r="E146" s="489"/>
      <c r="F146" s="489"/>
      <c r="G146" s="489"/>
      <c r="H146" s="489"/>
      <c r="I146" s="489"/>
      <c r="J146" s="489"/>
      <c r="K146" s="489"/>
      <c r="L146" s="489"/>
      <c r="M146" s="489"/>
      <c r="N146" s="489"/>
      <c r="O146" s="489"/>
      <c r="P146" s="489"/>
      <c r="Q146" s="489"/>
      <c r="R146" s="489"/>
      <c r="S146" s="223"/>
    </row>
    <row r="147" spans="1:19" s="60" customFormat="1" ht="14.25" customHeight="1" x14ac:dyDescent="0.25">
      <c r="A147" s="271"/>
      <c r="B147" s="271"/>
      <c r="C147" s="271"/>
      <c r="D147" s="271"/>
      <c r="E147" s="271"/>
      <c r="F147" s="271"/>
      <c r="G147" s="271"/>
      <c r="H147" s="271"/>
      <c r="I147" s="271"/>
      <c r="J147" s="271"/>
      <c r="K147" s="271"/>
      <c r="L147" s="271"/>
      <c r="M147" s="271"/>
      <c r="N147" s="271"/>
      <c r="O147" s="271"/>
      <c r="P147" s="271"/>
      <c r="Q147" s="271"/>
      <c r="R147" s="271"/>
      <c r="S147" s="269"/>
    </row>
    <row r="148" spans="1:19" ht="18" customHeight="1" x14ac:dyDescent="0.25">
      <c r="A148" s="85" t="s">
        <v>51</v>
      </c>
      <c r="B148" s="64" t="s">
        <v>246</v>
      </c>
      <c r="C148" s="11"/>
      <c r="D148" s="11"/>
      <c r="E148" s="11"/>
      <c r="F148" s="11"/>
      <c r="G148" s="11"/>
      <c r="H148" s="11"/>
      <c r="I148" s="11"/>
      <c r="J148" s="11"/>
      <c r="K148" s="11"/>
      <c r="L148" s="11"/>
      <c r="M148" s="11"/>
      <c r="N148" s="11"/>
      <c r="O148" s="11"/>
      <c r="P148" s="11"/>
      <c r="Q148" s="11"/>
      <c r="R148" s="11"/>
      <c r="S148" s="11"/>
    </row>
    <row r="149" spans="1:19" ht="39.75" customHeight="1" x14ac:dyDescent="0.25">
      <c r="A149" s="87"/>
      <c r="B149" s="327" t="s">
        <v>265</v>
      </c>
      <c r="C149" s="328"/>
      <c r="D149" s="328"/>
      <c r="E149" s="328"/>
      <c r="F149" s="328"/>
      <c r="G149" s="328"/>
      <c r="H149" s="328"/>
      <c r="I149" s="328"/>
      <c r="J149" s="328"/>
      <c r="K149" s="328"/>
      <c r="L149" s="328"/>
      <c r="M149" s="328"/>
      <c r="N149" s="328"/>
      <c r="O149" s="328"/>
      <c r="P149" s="328"/>
      <c r="Q149" s="328"/>
      <c r="R149" s="9"/>
      <c r="S149" s="9"/>
    </row>
    <row r="150" spans="1:19" s="60" customFormat="1" ht="250" customHeight="1" x14ac:dyDescent="0.25">
      <c r="A150" s="85"/>
      <c r="B150" s="305" t="s">
        <v>480</v>
      </c>
      <c r="C150" s="306"/>
      <c r="D150" s="306"/>
      <c r="E150" s="306"/>
      <c r="F150" s="306"/>
      <c r="G150" s="306"/>
      <c r="H150" s="306"/>
      <c r="I150" s="306"/>
      <c r="J150" s="306"/>
      <c r="K150" s="306"/>
      <c r="L150" s="306"/>
      <c r="M150" s="306"/>
      <c r="N150" s="306"/>
      <c r="O150" s="306"/>
      <c r="P150" s="306"/>
      <c r="Q150" s="307"/>
      <c r="R150" s="273"/>
      <c r="S150" s="96"/>
    </row>
    <row r="151" spans="1:19" s="62" customFormat="1" ht="18" customHeight="1" x14ac:dyDescent="0.25">
      <c r="A151" s="102"/>
      <c r="B151" s="19"/>
      <c r="C151" s="19"/>
      <c r="D151" s="19"/>
      <c r="E151" s="19"/>
      <c r="F151" s="19"/>
      <c r="G151" s="19"/>
      <c r="H151" s="19"/>
      <c r="I151" s="19"/>
      <c r="J151" s="19"/>
      <c r="K151" s="19"/>
      <c r="L151" s="19"/>
      <c r="M151" s="19"/>
      <c r="N151" s="19"/>
      <c r="O151" s="19"/>
      <c r="P151" s="19"/>
      <c r="Q151" s="19"/>
      <c r="R151" s="19"/>
      <c r="S151" s="19"/>
    </row>
    <row r="152" spans="1:19" s="60" customFormat="1" ht="21" customHeight="1" x14ac:dyDescent="0.25">
      <c r="A152" s="85" t="s">
        <v>54</v>
      </c>
      <c r="B152" s="64" t="s">
        <v>263</v>
      </c>
      <c r="C152" s="65"/>
      <c r="D152" s="65"/>
      <c r="E152" s="65"/>
      <c r="F152" s="65"/>
      <c r="G152" s="65"/>
      <c r="H152" s="65"/>
      <c r="I152" s="65"/>
      <c r="J152" s="65"/>
      <c r="K152" s="65"/>
      <c r="L152" s="65"/>
      <c r="M152" s="65"/>
      <c r="N152" s="65"/>
      <c r="O152" s="65"/>
      <c r="P152" s="65"/>
      <c r="Q152" s="65"/>
      <c r="R152" s="65"/>
      <c r="S152" s="65"/>
    </row>
    <row r="153" spans="1:19" ht="35.15" customHeight="1" x14ac:dyDescent="0.25">
      <c r="A153" s="87"/>
      <c r="B153" s="327" t="s">
        <v>266</v>
      </c>
      <c r="C153" s="328"/>
      <c r="D153" s="328"/>
      <c r="E153" s="328"/>
      <c r="F153" s="328"/>
      <c r="G153" s="328"/>
      <c r="H153" s="328"/>
      <c r="I153" s="328"/>
      <c r="J153" s="328"/>
      <c r="K153" s="328"/>
      <c r="L153" s="328"/>
      <c r="M153" s="328"/>
      <c r="N153" s="328"/>
      <c r="O153" s="328"/>
      <c r="P153" s="328"/>
      <c r="Q153" s="328"/>
      <c r="R153" s="9"/>
      <c r="S153" s="9"/>
    </row>
    <row r="154" spans="1:19" s="60" customFormat="1" ht="250" customHeight="1" x14ac:dyDescent="0.25">
      <c r="A154" s="85"/>
      <c r="B154" s="305" t="s">
        <v>480</v>
      </c>
      <c r="C154" s="306"/>
      <c r="D154" s="306"/>
      <c r="E154" s="306"/>
      <c r="F154" s="306"/>
      <c r="G154" s="306"/>
      <c r="H154" s="306"/>
      <c r="I154" s="306"/>
      <c r="J154" s="306"/>
      <c r="K154" s="306"/>
      <c r="L154" s="306"/>
      <c r="M154" s="306"/>
      <c r="N154" s="306"/>
      <c r="O154" s="306"/>
      <c r="P154" s="306"/>
      <c r="Q154" s="307"/>
      <c r="R154" s="273"/>
      <c r="S154" s="96"/>
    </row>
    <row r="155" spans="1:19" s="60" customFormat="1" ht="18" customHeight="1" x14ac:dyDescent="0.25">
      <c r="A155" s="102"/>
      <c r="B155" s="19"/>
      <c r="C155" s="19"/>
      <c r="D155" s="19"/>
      <c r="E155" s="19"/>
      <c r="F155" s="19"/>
      <c r="G155" s="19"/>
      <c r="H155" s="19"/>
      <c r="I155" s="19"/>
      <c r="J155" s="19"/>
      <c r="K155" s="19"/>
      <c r="L155" s="19"/>
      <c r="M155" s="19"/>
      <c r="N155" s="19"/>
      <c r="O155" s="19"/>
      <c r="P155" s="19"/>
      <c r="Q155" s="19"/>
      <c r="R155" s="19"/>
      <c r="S155" s="19"/>
    </row>
    <row r="156" spans="1:19" s="60" customFormat="1" ht="18" customHeight="1" x14ac:dyDescent="0.25">
      <c r="A156" s="102"/>
      <c r="B156" s="19"/>
      <c r="C156" s="19"/>
      <c r="D156" s="19"/>
      <c r="E156" s="19"/>
      <c r="F156" s="19"/>
      <c r="G156" s="19"/>
      <c r="H156" s="19"/>
      <c r="I156" s="19"/>
      <c r="J156" s="19"/>
      <c r="K156" s="19"/>
      <c r="L156" s="19"/>
      <c r="M156" s="19"/>
      <c r="N156" s="19"/>
      <c r="O156" s="19"/>
      <c r="P156" s="19"/>
      <c r="Q156" s="19"/>
      <c r="R156" s="19"/>
      <c r="S156" s="19"/>
    </row>
    <row r="157" spans="1:19" s="60" customFormat="1" ht="18" customHeight="1" x14ac:dyDescent="0.25">
      <c r="A157" s="102"/>
      <c r="B157" s="19"/>
      <c r="C157" s="19"/>
      <c r="D157" s="19"/>
      <c r="E157" s="19"/>
      <c r="F157" s="19"/>
      <c r="G157" s="19"/>
      <c r="H157" s="19"/>
      <c r="I157" s="19"/>
      <c r="J157" s="19"/>
      <c r="K157" s="19"/>
      <c r="L157" s="19"/>
      <c r="M157" s="19"/>
      <c r="N157" s="19"/>
      <c r="O157" s="19"/>
      <c r="P157" s="19"/>
      <c r="Q157" s="19"/>
      <c r="R157" s="19"/>
      <c r="S157" s="19"/>
    </row>
    <row r="158" spans="1:19" s="60" customFormat="1" ht="18" customHeight="1" x14ac:dyDescent="0.25">
      <c r="A158" s="102"/>
      <c r="B158" s="19"/>
      <c r="C158" s="19"/>
      <c r="D158" s="19"/>
      <c r="E158" s="19"/>
      <c r="F158" s="19"/>
      <c r="G158" s="19"/>
      <c r="H158" s="19"/>
      <c r="I158" s="19"/>
      <c r="J158" s="19"/>
      <c r="K158" s="19"/>
      <c r="L158" s="19"/>
      <c r="M158" s="19"/>
      <c r="N158" s="19"/>
      <c r="O158" s="19"/>
      <c r="P158" s="19"/>
      <c r="Q158" s="19"/>
      <c r="R158" s="19"/>
      <c r="S158" s="19"/>
    </row>
    <row r="159" spans="1:19" s="60" customFormat="1" ht="18" customHeight="1" x14ac:dyDescent="0.25">
      <c r="A159" s="102"/>
      <c r="B159" s="19"/>
      <c r="C159" s="19"/>
      <c r="D159" s="19"/>
      <c r="E159" s="19"/>
      <c r="F159" s="19"/>
      <c r="G159" s="19"/>
      <c r="H159" s="19"/>
      <c r="I159" s="19"/>
      <c r="J159" s="19"/>
      <c r="K159" s="19"/>
      <c r="L159" s="19"/>
      <c r="M159" s="19"/>
      <c r="N159" s="19"/>
      <c r="O159" s="19"/>
      <c r="P159" s="19"/>
      <c r="Q159" s="19"/>
      <c r="R159" s="19"/>
      <c r="S159" s="19"/>
    </row>
    <row r="160" spans="1:19" s="60" customFormat="1" ht="18" customHeight="1" x14ac:dyDescent="0.25">
      <c r="A160" s="102"/>
      <c r="B160" s="19"/>
      <c r="C160" s="19"/>
      <c r="D160" s="19"/>
      <c r="E160" s="19"/>
      <c r="F160" s="19"/>
      <c r="G160" s="19"/>
      <c r="H160" s="19"/>
      <c r="I160" s="19"/>
      <c r="J160" s="19"/>
      <c r="K160" s="19"/>
      <c r="L160" s="19"/>
      <c r="M160" s="19"/>
      <c r="N160" s="19"/>
      <c r="O160" s="19"/>
      <c r="P160" s="19"/>
      <c r="Q160" s="19"/>
      <c r="R160" s="19"/>
      <c r="S160" s="19"/>
    </row>
    <row r="161" spans="1:19" s="60" customFormat="1" ht="18" customHeight="1" x14ac:dyDescent="0.25">
      <c r="A161" s="102"/>
      <c r="B161" s="19"/>
      <c r="C161" s="19"/>
      <c r="D161" s="19"/>
      <c r="E161" s="19"/>
      <c r="F161" s="19"/>
      <c r="G161" s="19"/>
      <c r="H161" s="19"/>
      <c r="I161" s="19"/>
      <c r="J161" s="19"/>
      <c r="K161" s="19"/>
      <c r="L161" s="19"/>
      <c r="M161" s="19"/>
      <c r="N161" s="19"/>
      <c r="O161" s="19"/>
      <c r="P161" s="19"/>
      <c r="Q161" s="19"/>
      <c r="R161" s="19"/>
      <c r="S161" s="19"/>
    </row>
    <row r="162" spans="1:19" s="60" customFormat="1" ht="18" customHeight="1" x14ac:dyDescent="0.25">
      <c r="A162" s="85" t="s">
        <v>55</v>
      </c>
      <c r="B162" s="64" t="s">
        <v>149</v>
      </c>
      <c r="C162" s="11"/>
      <c r="D162" s="11"/>
      <c r="E162" s="11"/>
      <c r="F162" s="11"/>
      <c r="G162" s="11"/>
      <c r="H162" s="11"/>
      <c r="I162" s="11"/>
      <c r="J162" s="11"/>
      <c r="K162" s="11"/>
      <c r="L162" s="11"/>
      <c r="M162" s="11"/>
      <c r="N162" s="11"/>
      <c r="O162" s="11"/>
      <c r="P162" s="11"/>
      <c r="Q162" s="11"/>
      <c r="R162" s="11"/>
      <c r="S162" s="11"/>
    </row>
    <row r="163" spans="1:19" ht="35.15" customHeight="1" x14ac:dyDescent="0.25">
      <c r="A163" s="87"/>
      <c r="B163" s="327" t="s">
        <v>267</v>
      </c>
      <c r="C163" s="328"/>
      <c r="D163" s="328"/>
      <c r="E163" s="328"/>
      <c r="F163" s="328"/>
      <c r="G163" s="328"/>
      <c r="H163" s="328"/>
      <c r="I163" s="328"/>
      <c r="J163" s="328"/>
      <c r="K163" s="328"/>
      <c r="L163" s="328"/>
      <c r="M163" s="328"/>
      <c r="N163" s="328"/>
      <c r="O163" s="328"/>
      <c r="P163" s="328"/>
      <c r="Q163" s="328"/>
      <c r="R163" s="9"/>
      <c r="S163" s="9"/>
    </row>
    <row r="164" spans="1:19" s="60" customFormat="1" ht="200.15" customHeight="1" x14ac:dyDescent="0.25">
      <c r="A164" s="85"/>
      <c r="B164" s="305" t="s">
        <v>480</v>
      </c>
      <c r="C164" s="306"/>
      <c r="D164" s="306"/>
      <c r="E164" s="306"/>
      <c r="F164" s="306"/>
      <c r="G164" s="306"/>
      <c r="H164" s="306"/>
      <c r="I164" s="306"/>
      <c r="J164" s="306"/>
      <c r="K164" s="306"/>
      <c r="L164" s="306"/>
      <c r="M164" s="306"/>
      <c r="N164" s="306"/>
      <c r="O164" s="306"/>
      <c r="P164" s="306"/>
      <c r="Q164" s="307"/>
      <c r="R164" s="237"/>
      <c r="S164" s="96"/>
    </row>
    <row r="165" spans="1:19" s="60" customFormat="1" ht="18" customHeight="1" x14ac:dyDescent="0.25">
      <c r="A165" s="102"/>
      <c r="B165" s="19"/>
      <c r="C165" s="19"/>
      <c r="D165" s="19"/>
      <c r="E165" s="19"/>
      <c r="F165" s="19"/>
      <c r="G165" s="19"/>
      <c r="H165" s="19"/>
      <c r="I165" s="19"/>
      <c r="J165" s="19"/>
      <c r="K165" s="19"/>
      <c r="L165" s="19"/>
      <c r="M165" s="19"/>
      <c r="N165" s="19"/>
      <c r="O165" s="19"/>
      <c r="P165" s="19"/>
      <c r="Q165" s="19"/>
      <c r="R165" s="19"/>
      <c r="S165" s="19"/>
    </row>
    <row r="166" spans="1:19" s="60" customFormat="1" ht="18" customHeight="1" x14ac:dyDescent="0.25">
      <c r="A166" s="102"/>
      <c r="B166" s="19"/>
      <c r="C166" s="19"/>
      <c r="D166" s="19"/>
      <c r="E166" s="19"/>
      <c r="F166" s="19"/>
      <c r="G166" s="19"/>
      <c r="H166" s="19"/>
      <c r="I166" s="19"/>
      <c r="J166" s="19"/>
      <c r="K166" s="19"/>
      <c r="L166" s="19"/>
      <c r="M166" s="19"/>
      <c r="N166" s="19"/>
      <c r="O166" s="19"/>
      <c r="P166" s="19"/>
      <c r="Q166" s="19"/>
      <c r="R166" s="19"/>
      <c r="S166" s="19"/>
    </row>
    <row r="167" spans="1:19" s="60" customFormat="1" ht="18" customHeight="1" x14ac:dyDescent="0.25">
      <c r="A167" s="85" t="s">
        <v>56</v>
      </c>
      <c r="B167" s="12" t="s">
        <v>150</v>
      </c>
      <c r="C167" s="15"/>
      <c r="D167" s="15"/>
      <c r="E167" s="15"/>
      <c r="F167" s="15"/>
      <c r="G167" s="15"/>
      <c r="H167" s="15"/>
      <c r="I167" s="15"/>
      <c r="J167" s="15"/>
      <c r="K167" s="15"/>
      <c r="L167" s="15"/>
      <c r="M167" s="15"/>
      <c r="N167" s="15"/>
      <c r="O167" s="15"/>
      <c r="P167" s="15"/>
      <c r="Q167" s="15"/>
      <c r="R167" s="15"/>
      <c r="S167" s="15"/>
    </row>
    <row r="168" spans="1:19" ht="17.149999999999999" customHeight="1" x14ac:dyDescent="0.25">
      <c r="A168" s="87"/>
      <c r="B168" s="327" t="s">
        <v>259</v>
      </c>
      <c r="C168" s="328"/>
      <c r="D168" s="328"/>
      <c r="E168" s="328"/>
      <c r="F168" s="328"/>
      <c r="G168" s="328"/>
      <c r="H168" s="328"/>
      <c r="I168" s="328"/>
      <c r="J168" s="328"/>
      <c r="K168" s="328"/>
      <c r="L168" s="328"/>
      <c r="M168" s="328"/>
      <c r="N168" s="328"/>
      <c r="O168" s="328"/>
      <c r="P168" s="328"/>
      <c r="Q168" s="328"/>
      <c r="R168" s="9"/>
      <c r="S168" s="9"/>
    </row>
    <row r="169" spans="1:19" s="60" customFormat="1" ht="220" customHeight="1" x14ac:dyDescent="0.25">
      <c r="A169" s="85"/>
      <c r="B169" s="305" t="s">
        <v>481</v>
      </c>
      <c r="C169" s="306"/>
      <c r="D169" s="306"/>
      <c r="E169" s="306"/>
      <c r="F169" s="306"/>
      <c r="G169" s="306"/>
      <c r="H169" s="306"/>
      <c r="I169" s="306"/>
      <c r="J169" s="306"/>
      <c r="K169" s="306"/>
      <c r="L169" s="306"/>
      <c r="M169" s="306"/>
      <c r="N169" s="306"/>
      <c r="O169" s="306"/>
      <c r="P169" s="306"/>
      <c r="Q169" s="307"/>
      <c r="R169" s="237"/>
      <c r="S169" s="96"/>
    </row>
    <row r="170" spans="1:19" s="60" customFormat="1" ht="18" customHeight="1" x14ac:dyDescent="0.25">
      <c r="A170" s="102"/>
      <c r="B170" s="19"/>
      <c r="C170" s="19"/>
      <c r="D170" s="19"/>
      <c r="E170" s="19"/>
      <c r="F170" s="19"/>
      <c r="G170" s="19"/>
      <c r="H170" s="19"/>
      <c r="I170" s="19"/>
      <c r="J170" s="19"/>
      <c r="K170" s="19"/>
      <c r="L170" s="19"/>
      <c r="M170" s="19"/>
      <c r="N170" s="19"/>
      <c r="O170" s="19"/>
      <c r="P170" s="19"/>
      <c r="Q170" s="19"/>
      <c r="R170" s="19"/>
      <c r="S170" s="19"/>
    </row>
    <row r="171" spans="1:19" s="60" customFormat="1" ht="18.75" customHeight="1" x14ac:dyDescent="0.25">
      <c r="A171" s="85" t="s">
        <v>163</v>
      </c>
      <c r="B171" s="497" t="s">
        <v>64</v>
      </c>
      <c r="C171" s="368"/>
      <c r="D171" s="368"/>
      <c r="E171" s="368"/>
      <c r="F171" s="368"/>
      <c r="G171" s="368"/>
      <c r="H171" s="368"/>
      <c r="I171" s="368"/>
      <c r="J171" s="368"/>
      <c r="K171" s="368"/>
      <c r="L171" s="368"/>
      <c r="M171" s="368"/>
      <c r="N171" s="368"/>
      <c r="O171" s="368"/>
      <c r="P171" s="368"/>
      <c r="Q171" s="368"/>
      <c r="R171" s="19"/>
      <c r="S171" s="19"/>
    </row>
    <row r="172" spans="1:19" s="163" customFormat="1" ht="12" customHeight="1" x14ac:dyDescent="0.35">
      <c r="A172" s="115"/>
      <c r="B172" s="115"/>
      <c r="C172" s="115"/>
      <c r="D172" s="115"/>
      <c r="E172" s="115"/>
      <c r="F172" s="115"/>
      <c r="G172" s="115"/>
      <c r="H172" s="115"/>
      <c r="I172" s="115"/>
      <c r="J172" s="115"/>
      <c r="K172" s="115"/>
      <c r="L172" s="115"/>
      <c r="M172" s="115"/>
      <c r="N172" s="115"/>
      <c r="O172" s="115"/>
      <c r="P172" s="115"/>
      <c r="Q172" s="115"/>
      <c r="R172" s="66"/>
      <c r="S172" s="66"/>
    </row>
    <row r="173" spans="1:19" s="63" customFormat="1" ht="75.650000000000006" customHeight="1" x14ac:dyDescent="0.35">
      <c r="A173" s="108" t="s">
        <v>392</v>
      </c>
      <c r="B173" s="369" t="s">
        <v>368</v>
      </c>
      <c r="C173" s="370"/>
      <c r="D173" s="370"/>
      <c r="E173" s="370"/>
      <c r="F173" s="370"/>
      <c r="G173" s="370"/>
      <c r="H173" s="370"/>
      <c r="I173" s="370"/>
      <c r="J173" s="370"/>
      <c r="K173" s="210" t="s">
        <v>357</v>
      </c>
      <c r="L173" s="211" t="s">
        <v>357</v>
      </c>
      <c r="M173" s="211" t="s">
        <v>357</v>
      </c>
      <c r="N173" s="373" t="s">
        <v>365</v>
      </c>
      <c r="O173" s="374"/>
      <c r="P173" s="373" t="s">
        <v>65</v>
      </c>
      <c r="Q173" s="374"/>
      <c r="R173" s="66"/>
      <c r="S173" s="66"/>
    </row>
    <row r="174" spans="1:19" s="63" customFormat="1" ht="20.149999999999999" customHeight="1" x14ac:dyDescent="0.25">
      <c r="A174" s="108"/>
      <c r="B174" s="371"/>
      <c r="C174" s="372"/>
      <c r="D174" s="372"/>
      <c r="E174" s="372"/>
      <c r="F174" s="372"/>
      <c r="G174" s="372"/>
      <c r="H174" s="372"/>
      <c r="I174" s="372"/>
      <c r="J174" s="372"/>
      <c r="K174" s="207">
        <f>G89</f>
        <v>2021</v>
      </c>
      <c r="L174" s="206">
        <f>K174+1</f>
        <v>2022</v>
      </c>
      <c r="M174" s="206">
        <f>L174+1</f>
        <v>2023</v>
      </c>
      <c r="N174" s="375"/>
      <c r="O174" s="376"/>
      <c r="P174" s="375"/>
      <c r="Q174" s="376"/>
      <c r="R174" s="66"/>
      <c r="S174" s="66"/>
    </row>
    <row r="175" spans="1:19" s="63" customFormat="1" ht="18" customHeight="1" x14ac:dyDescent="0.25">
      <c r="A175" s="85"/>
      <c r="B175" s="358" t="s">
        <v>358</v>
      </c>
      <c r="C175" s="362"/>
      <c r="D175" s="362"/>
      <c r="E175" s="362"/>
      <c r="F175" s="362"/>
      <c r="G175" s="362"/>
      <c r="H175" s="362"/>
      <c r="I175" s="362"/>
      <c r="J175" s="362"/>
      <c r="K175" s="359"/>
      <c r="L175" s="359"/>
      <c r="M175" s="359"/>
      <c r="N175" s="359"/>
      <c r="O175" s="359"/>
      <c r="P175" s="359"/>
      <c r="Q175" s="304"/>
      <c r="R175" s="66"/>
      <c r="S175" s="66"/>
    </row>
    <row r="176" spans="1:19" s="63" customFormat="1" ht="18" customHeight="1" x14ac:dyDescent="0.35">
      <c r="A176" s="107"/>
      <c r="B176" s="352" t="str">
        <f>'1. Investausgaben beant.Projekt'!B17</f>
        <v>Kostengruppe 320 Gründung</v>
      </c>
      <c r="C176" s="353"/>
      <c r="D176" s="353"/>
      <c r="E176" s="353"/>
      <c r="F176" s="353"/>
      <c r="G176" s="353"/>
      <c r="H176" s="353"/>
      <c r="I176" s="353"/>
      <c r="J176" s="354"/>
      <c r="K176" s="205">
        <v>0</v>
      </c>
      <c r="L176" s="205">
        <v>0</v>
      </c>
      <c r="M176" s="205">
        <v>0</v>
      </c>
      <c r="N176" s="339">
        <f t="shared" ref="N176:N181" si="0">SUM(K176:M176)</f>
        <v>0</v>
      </c>
      <c r="O176" s="340"/>
      <c r="P176" s="339">
        <f>'1. Investausgaben beant.Projekt'!F25</f>
        <v>0</v>
      </c>
      <c r="Q176" s="340"/>
      <c r="R176" s="66"/>
      <c r="S176" s="66"/>
    </row>
    <row r="177" spans="1:23" s="63" customFormat="1" ht="18" customHeight="1" x14ac:dyDescent="0.35">
      <c r="A177" s="107"/>
      <c r="B177" s="352" t="str">
        <f>'1. Investausgaben beant.Projekt'!B27</f>
        <v>Kostengruppe 330 Außenwände</v>
      </c>
      <c r="C177" s="353"/>
      <c r="D177" s="353"/>
      <c r="E177" s="353"/>
      <c r="F177" s="353"/>
      <c r="G177" s="353"/>
      <c r="H177" s="353"/>
      <c r="I177" s="353"/>
      <c r="J177" s="354"/>
      <c r="K177" s="205">
        <v>0</v>
      </c>
      <c r="L177" s="205">
        <v>0</v>
      </c>
      <c r="M177" s="205">
        <v>0</v>
      </c>
      <c r="N177" s="339">
        <f>SUM(K177:M177)</f>
        <v>0</v>
      </c>
      <c r="O177" s="340"/>
      <c r="P177" s="339">
        <f>'1. Investausgaben beant.Projekt'!F37</f>
        <v>0</v>
      </c>
      <c r="Q177" s="340"/>
      <c r="R177" s="66"/>
      <c r="S177" s="66"/>
    </row>
    <row r="178" spans="1:23" s="63" customFormat="1" ht="18" customHeight="1" x14ac:dyDescent="0.35">
      <c r="A178" s="107"/>
      <c r="B178" s="352" t="str">
        <f>'1. Investausgaben beant.Projekt'!B39</f>
        <v>Kostengruppe 350 Decken</v>
      </c>
      <c r="C178" s="353"/>
      <c r="D178" s="353"/>
      <c r="E178" s="353"/>
      <c r="F178" s="353"/>
      <c r="G178" s="353"/>
      <c r="H178" s="353"/>
      <c r="I178" s="353"/>
      <c r="J178" s="354"/>
      <c r="K178" s="205">
        <v>0</v>
      </c>
      <c r="L178" s="205">
        <v>0</v>
      </c>
      <c r="M178" s="205">
        <v>0</v>
      </c>
      <c r="N178" s="339">
        <f t="shared" si="0"/>
        <v>0</v>
      </c>
      <c r="O178" s="340"/>
      <c r="P178" s="339">
        <f>'1. Investausgaben beant.Projekt'!F44</f>
        <v>0</v>
      </c>
      <c r="Q178" s="340"/>
      <c r="R178" s="66"/>
      <c r="S178" s="66"/>
    </row>
    <row r="179" spans="1:23" s="63" customFormat="1" ht="18" customHeight="1" x14ac:dyDescent="0.35">
      <c r="A179" s="107"/>
      <c r="B179" s="352" t="str">
        <f>'1. Investausgaben beant.Projekt'!B46</f>
        <v>Kostengruppe 360 Dächer</v>
      </c>
      <c r="C179" s="353"/>
      <c r="D179" s="353"/>
      <c r="E179" s="353"/>
      <c r="F179" s="353"/>
      <c r="G179" s="353"/>
      <c r="H179" s="353"/>
      <c r="I179" s="353"/>
      <c r="J179" s="354"/>
      <c r="K179" s="205">
        <v>0</v>
      </c>
      <c r="L179" s="205">
        <v>0</v>
      </c>
      <c r="M179" s="205">
        <v>0</v>
      </c>
      <c r="N179" s="339">
        <f t="shared" si="0"/>
        <v>0</v>
      </c>
      <c r="O179" s="340"/>
      <c r="P179" s="339">
        <f>'1. Investausgaben beant.Projekt'!F52</f>
        <v>0</v>
      </c>
      <c r="Q179" s="340"/>
      <c r="R179" s="66"/>
      <c r="S179" s="66"/>
    </row>
    <row r="180" spans="1:23" s="63" customFormat="1" ht="18" customHeight="1" x14ac:dyDescent="0.35">
      <c r="A180" s="107"/>
      <c r="B180" s="352" t="str">
        <f>'1. Investausgaben beant.Projekt'!B54</f>
        <v>Kostengruppe 390 Sonstige Maßn. für konstr. Baukonstruktionen</v>
      </c>
      <c r="C180" s="353"/>
      <c r="D180" s="353"/>
      <c r="E180" s="353"/>
      <c r="F180" s="353"/>
      <c r="G180" s="353"/>
      <c r="H180" s="353"/>
      <c r="I180" s="353"/>
      <c r="J180" s="354"/>
      <c r="K180" s="205">
        <v>0</v>
      </c>
      <c r="L180" s="205">
        <v>0</v>
      </c>
      <c r="M180" s="205">
        <v>0</v>
      </c>
      <c r="N180" s="339">
        <f t="shared" si="0"/>
        <v>0</v>
      </c>
      <c r="O180" s="340"/>
      <c r="P180" s="339">
        <f>'1. Investausgaben beant.Projekt'!F64</f>
        <v>0</v>
      </c>
      <c r="Q180" s="340"/>
      <c r="R180" s="66"/>
      <c r="S180" s="66"/>
    </row>
    <row r="181" spans="1:23" s="63" customFormat="1" ht="18" customHeight="1" x14ac:dyDescent="0.35">
      <c r="A181" s="107"/>
      <c r="B181" s="352" t="str">
        <f>'1. Investausgaben beant.Projekt'!B69</f>
        <v>Kostengruppe 410 Abwasser, Wasser, Gasanlagen</v>
      </c>
      <c r="C181" s="353"/>
      <c r="D181" s="353"/>
      <c r="E181" s="353"/>
      <c r="F181" s="353"/>
      <c r="G181" s="353"/>
      <c r="H181" s="353"/>
      <c r="I181" s="353"/>
      <c r="J181" s="354"/>
      <c r="K181" s="205">
        <v>0</v>
      </c>
      <c r="L181" s="205">
        <v>0</v>
      </c>
      <c r="M181" s="205">
        <v>0</v>
      </c>
      <c r="N181" s="339">
        <f t="shared" si="0"/>
        <v>0</v>
      </c>
      <c r="O181" s="340"/>
      <c r="P181" s="339">
        <f>'1. Investausgaben beant.Projekt'!F75</f>
        <v>0</v>
      </c>
      <c r="Q181" s="340"/>
      <c r="R181" s="66"/>
      <c r="S181" s="66"/>
    </row>
    <row r="182" spans="1:23" s="63" customFormat="1" ht="18" customHeight="1" x14ac:dyDescent="0.35">
      <c r="A182" s="107"/>
      <c r="B182" s="352" t="str">
        <f>'1. Investausgaben beant.Projekt'!B77</f>
        <v>Kostengruppe 420 Wärmeversorgungsanlagen</v>
      </c>
      <c r="C182" s="353"/>
      <c r="D182" s="353"/>
      <c r="E182" s="353"/>
      <c r="F182" s="353"/>
      <c r="G182" s="353"/>
      <c r="H182" s="353"/>
      <c r="I182" s="353"/>
      <c r="J182" s="354"/>
      <c r="K182" s="205">
        <v>0</v>
      </c>
      <c r="L182" s="205">
        <v>0</v>
      </c>
      <c r="M182" s="205">
        <v>0</v>
      </c>
      <c r="N182" s="339">
        <f t="shared" ref="N182:N188" si="1">SUM(K182:M182)</f>
        <v>0</v>
      </c>
      <c r="O182" s="340"/>
      <c r="P182" s="339">
        <f>'1. Investausgaben beant.Projekt'!F82</f>
        <v>0</v>
      </c>
      <c r="Q182" s="340"/>
      <c r="R182" s="66"/>
      <c r="S182" s="66"/>
    </row>
    <row r="183" spans="1:23" s="63" customFormat="1" ht="18" customHeight="1" x14ac:dyDescent="0.35">
      <c r="A183" s="107"/>
      <c r="B183" s="352" t="str">
        <f>'1. Investausgaben beant.Projekt'!B84</f>
        <v>Kostengruppe 430 Lufttechnische Anlagen</v>
      </c>
      <c r="C183" s="353"/>
      <c r="D183" s="353"/>
      <c r="E183" s="353"/>
      <c r="F183" s="353"/>
      <c r="G183" s="353"/>
      <c r="H183" s="353"/>
      <c r="I183" s="353"/>
      <c r="J183" s="354"/>
      <c r="K183" s="205">
        <v>0</v>
      </c>
      <c r="L183" s="205">
        <v>0</v>
      </c>
      <c r="M183" s="205">
        <v>0</v>
      </c>
      <c r="N183" s="339">
        <f t="shared" si="1"/>
        <v>0</v>
      </c>
      <c r="O183" s="340"/>
      <c r="P183" s="339">
        <f>'1. Investausgaben beant.Projekt'!F91</f>
        <v>0</v>
      </c>
      <c r="Q183" s="340"/>
      <c r="R183" s="66"/>
      <c r="S183" s="66"/>
    </row>
    <row r="184" spans="1:23" s="63" customFormat="1" ht="18" customHeight="1" x14ac:dyDescent="0.35">
      <c r="A184" s="107"/>
      <c r="B184" s="352" t="str">
        <f>'1. Investausgaben beant.Projekt'!B93</f>
        <v>Kostengruppe 440 Starkstromanlagen</v>
      </c>
      <c r="C184" s="353"/>
      <c r="D184" s="353"/>
      <c r="E184" s="353"/>
      <c r="F184" s="353"/>
      <c r="G184" s="353"/>
      <c r="H184" s="353"/>
      <c r="I184" s="353"/>
      <c r="J184" s="354"/>
      <c r="K184" s="205">
        <v>0</v>
      </c>
      <c r="L184" s="205">
        <v>0</v>
      </c>
      <c r="M184" s="205">
        <v>0</v>
      </c>
      <c r="N184" s="339">
        <f t="shared" si="1"/>
        <v>0</v>
      </c>
      <c r="O184" s="340"/>
      <c r="P184" s="339">
        <f>'1. Investausgaben beant.Projekt'!F101</f>
        <v>0</v>
      </c>
      <c r="Q184" s="340"/>
      <c r="R184" s="66"/>
      <c r="S184" s="66"/>
    </row>
    <row r="185" spans="1:23" s="63" customFormat="1" ht="18" customHeight="1" x14ac:dyDescent="0.35">
      <c r="A185" s="107"/>
      <c r="B185" s="352" t="str">
        <f>'1. Investausgaben beant.Projekt'!B103</f>
        <v>Kostengruppe 450 Fernmelde- und informationstechnische Anlagen</v>
      </c>
      <c r="C185" s="353"/>
      <c r="D185" s="353"/>
      <c r="E185" s="353"/>
      <c r="F185" s="353"/>
      <c r="G185" s="353"/>
      <c r="H185" s="353"/>
      <c r="I185" s="353"/>
      <c r="J185" s="354"/>
      <c r="K185" s="205">
        <v>0</v>
      </c>
      <c r="L185" s="205">
        <v>0</v>
      </c>
      <c r="M185" s="205">
        <v>0</v>
      </c>
      <c r="N185" s="339">
        <f t="shared" si="1"/>
        <v>0</v>
      </c>
      <c r="O185" s="340"/>
      <c r="P185" s="339">
        <f>'1. Investausgaben beant.Projekt'!F111</f>
        <v>0</v>
      </c>
      <c r="Q185" s="340"/>
      <c r="R185" s="66"/>
      <c r="S185" s="66"/>
    </row>
    <row r="186" spans="1:23" s="63" customFormat="1" ht="18" customHeight="1" x14ac:dyDescent="0.35">
      <c r="A186" s="107"/>
      <c r="B186" s="352" t="str">
        <f>'1. Investausgaben beant.Projekt'!B113</f>
        <v>Kostengruppe 480 Gebäudeautomation</v>
      </c>
      <c r="C186" s="353"/>
      <c r="D186" s="353"/>
      <c r="E186" s="353"/>
      <c r="F186" s="353"/>
      <c r="G186" s="353"/>
      <c r="H186" s="353"/>
      <c r="I186" s="353"/>
      <c r="J186" s="354"/>
      <c r="K186" s="205">
        <v>0</v>
      </c>
      <c r="L186" s="205">
        <v>0</v>
      </c>
      <c r="M186" s="205">
        <v>0</v>
      </c>
      <c r="N186" s="339">
        <f t="shared" si="1"/>
        <v>0</v>
      </c>
      <c r="O186" s="340"/>
      <c r="P186" s="339">
        <f>'1. Investausgaben beant.Projekt'!F118</f>
        <v>0</v>
      </c>
      <c r="Q186" s="340"/>
      <c r="R186" s="66"/>
      <c r="S186" s="66"/>
    </row>
    <row r="187" spans="1:23" s="63" customFormat="1" ht="18" customHeight="1" x14ac:dyDescent="0.35">
      <c r="A187" s="107"/>
      <c r="B187" s="352" t="str">
        <f>'1. Investausgaben beant.Projekt'!B120</f>
        <v>Kostengruppe 490 Sonstige Maßnahmen für technische Anlagen</v>
      </c>
      <c r="C187" s="353"/>
      <c r="D187" s="353"/>
      <c r="E187" s="353"/>
      <c r="F187" s="353"/>
      <c r="G187" s="353"/>
      <c r="H187" s="353"/>
      <c r="I187" s="353"/>
      <c r="J187" s="354"/>
      <c r="K187" s="205">
        <v>0</v>
      </c>
      <c r="L187" s="205">
        <v>0</v>
      </c>
      <c r="M187" s="205">
        <v>0</v>
      </c>
      <c r="N187" s="339">
        <f t="shared" si="1"/>
        <v>0</v>
      </c>
      <c r="O187" s="340"/>
      <c r="P187" s="339">
        <f>'1. Investausgaben beant.Projekt'!F130</f>
        <v>0</v>
      </c>
      <c r="Q187" s="340"/>
      <c r="R187" s="66"/>
      <c r="S187" s="66"/>
    </row>
    <row r="188" spans="1:23" s="63" customFormat="1" ht="18" customHeight="1" x14ac:dyDescent="0.35">
      <c r="A188" s="107"/>
      <c r="B188" s="352" t="str">
        <f>'1. Investausgaben beant.Projekt'!B132</f>
        <v>Kostengruppe 700 Baunebenkosten</v>
      </c>
      <c r="C188" s="353"/>
      <c r="D188" s="353"/>
      <c r="E188" s="353"/>
      <c r="F188" s="353"/>
      <c r="G188" s="353"/>
      <c r="H188" s="353"/>
      <c r="I188" s="353"/>
      <c r="J188" s="354"/>
      <c r="K188" s="205">
        <v>0</v>
      </c>
      <c r="L188" s="205">
        <v>0</v>
      </c>
      <c r="M188" s="205">
        <v>0</v>
      </c>
      <c r="N188" s="339">
        <f t="shared" si="1"/>
        <v>0</v>
      </c>
      <c r="O188" s="340"/>
      <c r="P188" s="339">
        <f>'1. Investausgaben beant.Projekt'!F138</f>
        <v>0</v>
      </c>
      <c r="Q188" s="340"/>
      <c r="R188" s="66"/>
      <c r="S188" s="66"/>
    </row>
    <row r="189" spans="1:23" s="63" customFormat="1" ht="18.75" customHeight="1" x14ac:dyDescent="0.35">
      <c r="A189" s="107"/>
      <c r="B189" s="349" t="s">
        <v>133</v>
      </c>
      <c r="C189" s="350"/>
      <c r="D189" s="350"/>
      <c r="E189" s="350"/>
      <c r="F189" s="350"/>
      <c r="G189" s="350"/>
      <c r="H189" s="350"/>
      <c r="I189" s="350"/>
      <c r="J189" s="351"/>
      <c r="K189" s="233">
        <f>SUM(K176:K188)</f>
        <v>0</v>
      </c>
      <c r="L189" s="233">
        <f>SUM(L176:L188)</f>
        <v>0</v>
      </c>
      <c r="M189" s="121">
        <f>SUM(M176:M188)</f>
        <v>0</v>
      </c>
      <c r="N189" s="404">
        <f>SUM(N176:O188)</f>
        <v>0</v>
      </c>
      <c r="O189" s="405"/>
      <c r="P189" s="404">
        <f>SUM(P176:Q188)</f>
        <v>0</v>
      </c>
      <c r="Q189" s="405"/>
      <c r="R189" s="66"/>
      <c r="S189" s="66"/>
    </row>
    <row r="190" spans="1:23" s="63" customFormat="1" ht="18" customHeight="1" x14ac:dyDescent="0.35">
      <c r="A190" s="107"/>
      <c r="B190" s="107"/>
      <c r="C190" s="107"/>
      <c r="D190" s="107"/>
      <c r="E190" s="107"/>
      <c r="F190" s="107"/>
      <c r="G190" s="107"/>
      <c r="H190" s="107"/>
      <c r="I190" s="107"/>
      <c r="J190" s="107"/>
      <c r="K190" s="107"/>
      <c r="L190" s="107"/>
      <c r="M190" s="107"/>
      <c r="N190" s="107"/>
      <c r="O190" s="107"/>
      <c r="P190" s="191"/>
      <c r="Q190" s="191"/>
      <c r="R190" s="66"/>
      <c r="S190" s="66"/>
    </row>
    <row r="191" spans="1:23" s="63" customFormat="1" ht="71.25" customHeight="1" x14ac:dyDescent="0.25">
      <c r="A191" s="108" t="s">
        <v>393</v>
      </c>
      <c r="B191" s="412" t="s">
        <v>378</v>
      </c>
      <c r="C191" s="413"/>
      <c r="D191" s="413"/>
      <c r="E191" s="413"/>
      <c r="F191" s="413"/>
      <c r="G191" s="413"/>
      <c r="H191" s="413"/>
      <c r="I191" s="413"/>
      <c r="J191" s="414"/>
      <c r="K191" s="274" t="s">
        <v>381</v>
      </c>
      <c r="L191" s="274" t="s">
        <v>391</v>
      </c>
      <c r="M191" s="274" t="s">
        <v>380</v>
      </c>
      <c r="N191" s="343" t="s">
        <v>379</v>
      </c>
      <c r="O191" s="344"/>
      <c r="P191" s="347" t="s">
        <v>134</v>
      </c>
      <c r="Q191" s="348"/>
      <c r="R191" s="66"/>
      <c r="S191" s="66"/>
      <c r="U191" s="251" t="s">
        <v>371</v>
      </c>
      <c r="V191" s="251" t="s">
        <v>371</v>
      </c>
      <c r="W191" s="251"/>
    </row>
    <row r="192" spans="1:23" s="63" customFormat="1" ht="18" customHeight="1" x14ac:dyDescent="0.25">
      <c r="A192" s="85"/>
      <c r="B192" s="409" t="s">
        <v>454</v>
      </c>
      <c r="C192" s="410"/>
      <c r="D192" s="410"/>
      <c r="E192" s="410"/>
      <c r="F192" s="410"/>
      <c r="G192" s="410"/>
      <c r="H192" s="410"/>
      <c r="I192" s="410"/>
      <c r="J192" s="411"/>
      <c r="K192" s="358"/>
      <c r="L192" s="359"/>
      <c r="M192" s="359"/>
      <c r="N192" s="359"/>
      <c r="O192" s="359"/>
      <c r="P192" s="359"/>
      <c r="Q192" s="304"/>
      <c r="R192" s="66"/>
      <c r="S192" s="66"/>
      <c r="U192" s="251" t="s">
        <v>370</v>
      </c>
      <c r="V192" s="251" t="s">
        <v>369</v>
      </c>
      <c r="W192" s="251"/>
    </row>
    <row r="193" spans="1:23" s="63" customFormat="1" ht="18" customHeight="1" x14ac:dyDescent="0.35">
      <c r="A193" s="107"/>
      <c r="B193" s="355" t="str">
        <f>E107</f>
        <v>Einzelmaßnahme Außenwand</v>
      </c>
      <c r="C193" s="356"/>
      <c r="D193" s="356"/>
      <c r="E193" s="356"/>
      <c r="F193" s="356"/>
      <c r="G193" s="356"/>
      <c r="H193" s="356"/>
      <c r="I193" s="356"/>
      <c r="J193" s="357"/>
      <c r="K193" s="204">
        <f>IF(C107="X",P177,0)</f>
        <v>0</v>
      </c>
      <c r="L193" s="204">
        <f>0.4*K193</f>
        <v>0</v>
      </c>
      <c r="M193" s="226">
        <f>Y107</f>
        <v>0</v>
      </c>
      <c r="N193" s="345">
        <f>IF(M193&gt;0,K234,0)</f>
        <v>0</v>
      </c>
      <c r="O193" s="346"/>
      <c r="P193" s="324">
        <f>IF(N193+M193&lt;L193,M193,L193-N193)</f>
        <v>0</v>
      </c>
      <c r="Q193" s="325"/>
      <c r="R193" s="66"/>
      <c r="S193" s="66"/>
      <c r="U193" s="251">
        <v>50</v>
      </c>
      <c r="V193" s="251">
        <v>40</v>
      </c>
      <c r="W193" s="251"/>
    </row>
    <row r="194" spans="1:23" s="63" customFormat="1" ht="18" customHeight="1" x14ac:dyDescent="0.35">
      <c r="A194" s="107"/>
      <c r="B194" s="355" t="str">
        <f>E108</f>
        <v>Einzelmaßnahme Dach</v>
      </c>
      <c r="C194" s="356"/>
      <c r="D194" s="356"/>
      <c r="E194" s="356"/>
      <c r="F194" s="356"/>
      <c r="G194" s="356"/>
      <c r="H194" s="356"/>
      <c r="I194" s="356"/>
      <c r="J194" s="357"/>
      <c r="K194" s="204">
        <f>IF(C108="X",P179,0)</f>
        <v>0</v>
      </c>
      <c r="L194" s="204">
        <f>0.4*K194</f>
        <v>0</v>
      </c>
      <c r="M194" s="226">
        <f>Y108</f>
        <v>0</v>
      </c>
      <c r="N194" s="345">
        <f>IF(M194&gt;0,K234,0)</f>
        <v>0</v>
      </c>
      <c r="O194" s="346"/>
      <c r="P194" s="324">
        <f>IF(N194+M194&lt;L194,M194,L194-N194)</f>
        <v>0</v>
      </c>
      <c r="Q194" s="325"/>
      <c r="R194" s="66"/>
      <c r="S194" s="66"/>
      <c r="U194" s="251">
        <v>40</v>
      </c>
      <c r="V194" s="251">
        <v>30</v>
      </c>
      <c r="W194" s="251"/>
    </row>
    <row r="195" spans="1:23" s="63" customFormat="1" ht="18" customHeight="1" x14ac:dyDescent="0.35">
      <c r="A195" s="107"/>
      <c r="B195" s="355" t="str">
        <f>E109</f>
        <v>Einzelmaßnahme Außenwand und Dach</v>
      </c>
      <c r="C195" s="356"/>
      <c r="D195" s="356"/>
      <c r="E195" s="356"/>
      <c r="F195" s="356"/>
      <c r="G195" s="356"/>
      <c r="H195" s="356"/>
      <c r="I195" s="356"/>
      <c r="J195" s="357"/>
      <c r="K195" s="204">
        <f>IF(C109="X",(P177+P179),0)</f>
        <v>0</v>
      </c>
      <c r="L195" s="204">
        <f>0.4*K195</f>
        <v>0</v>
      </c>
      <c r="M195" s="226">
        <f>Y109</f>
        <v>0</v>
      </c>
      <c r="N195" s="345">
        <f>IF(M195&gt;0,K234,0)</f>
        <v>0</v>
      </c>
      <c r="O195" s="346"/>
      <c r="P195" s="324">
        <f>IF(N195+M195&lt;L195,M195,L195-N195)</f>
        <v>0</v>
      </c>
      <c r="Q195" s="325"/>
      <c r="R195" s="66"/>
      <c r="S195" s="66"/>
      <c r="U195" s="251"/>
      <c r="V195" s="251"/>
      <c r="W195" s="251"/>
    </row>
    <row r="196" spans="1:23" s="63" customFormat="1" ht="18" customHeight="1" x14ac:dyDescent="0.35">
      <c r="A196" s="107"/>
      <c r="B196" s="355" t="str">
        <f>E110</f>
        <v>KfW Effizienzhausstandard 70</v>
      </c>
      <c r="C196" s="356"/>
      <c r="D196" s="356"/>
      <c r="E196" s="356"/>
      <c r="F196" s="356"/>
      <c r="G196" s="356"/>
      <c r="H196" s="356"/>
      <c r="I196" s="356"/>
      <c r="J196" s="357"/>
      <c r="K196" s="204">
        <f>IF(C110="X",P189,0)</f>
        <v>0</v>
      </c>
      <c r="L196" s="204">
        <f>0.4*K196</f>
        <v>0</v>
      </c>
      <c r="M196" s="226">
        <f>Y110</f>
        <v>0</v>
      </c>
      <c r="N196" s="345">
        <f>IF(M196&gt;0,K234,0)</f>
        <v>0</v>
      </c>
      <c r="O196" s="346"/>
      <c r="P196" s="324">
        <f>IF(N196+M196&lt;L196,M196,L196-N196)</f>
        <v>0</v>
      </c>
      <c r="Q196" s="325"/>
      <c r="R196" s="66"/>
      <c r="S196" s="66"/>
      <c r="U196" s="251"/>
      <c r="V196" s="251"/>
      <c r="W196" s="251"/>
    </row>
    <row r="197" spans="1:23" s="63" customFormat="1" ht="18" customHeight="1" x14ac:dyDescent="0.35">
      <c r="A197" s="107"/>
      <c r="B197" s="355" t="str">
        <f>E111</f>
        <v>KfW Effizienzhausstandard 55 oder ambitionierter</v>
      </c>
      <c r="C197" s="356"/>
      <c r="D197" s="356"/>
      <c r="E197" s="356"/>
      <c r="F197" s="356"/>
      <c r="G197" s="356"/>
      <c r="H197" s="356"/>
      <c r="I197" s="356"/>
      <c r="J197" s="357"/>
      <c r="K197" s="204">
        <f>IF(C111="X",P189,0)</f>
        <v>0</v>
      </c>
      <c r="L197" s="204">
        <f>0.4*K197</f>
        <v>0</v>
      </c>
      <c r="M197" s="151">
        <f>Y111</f>
        <v>220</v>
      </c>
      <c r="N197" s="345">
        <f>IF(M197&gt;0,K234,0)</f>
        <v>0</v>
      </c>
      <c r="O197" s="346"/>
      <c r="P197" s="324">
        <f>IF(N197+M197&lt;L197,M197,L197-N197)</f>
        <v>0</v>
      </c>
      <c r="Q197" s="325"/>
      <c r="R197" s="66"/>
      <c r="S197" s="66"/>
      <c r="U197" s="275"/>
      <c r="V197" s="275"/>
      <c r="W197" s="275"/>
    </row>
    <row r="198" spans="1:23" s="63" customFormat="1" ht="18" customHeight="1" x14ac:dyDescent="0.35">
      <c r="A198" s="107"/>
      <c r="B198" s="201"/>
      <c r="C198" s="202"/>
      <c r="D198" s="202"/>
      <c r="E198" s="202"/>
      <c r="F198" s="202"/>
      <c r="G198" s="202"/>
      <c r="H198" s="202"/>
      <c r="I198" s="202"/>
      <c r="J198" s="203"/>
      <c r="K198" s="226"/>
      <c r="L198" s="213"/>
      <c r="M198" s="213"/>
      <c r="N198" s="213"/>
      <c r="O198" s="214"/>
      <c r="P198" s="324"/>
      <c r="Q198" s="325"/>
      <c r="R198" s="66"/>
      <c r="S198" s="66"/>
      <c r="U198" s="275"/>
      <c r="V198" s="276"/>
      <c r="W198" s="275"/>
    </row>
    <row r="199" spans="1:23" s="63" customFormat="1" ht="18" customHeight="1" x14ac:dyDescent="0.35">
      <c r="A199" s="107"/>
      <c r="B199" s="406" t="s">
        <v>383</v>
      </c>
      <c r="C199" s="407"/>
      <c r="D199" s="407"/>
      <c r="E199" s="407"/>
      <c r="F199" s="407"/>
      <c r="G199" s="407"/>
      <c r="H199" s="407"/>
      <c r="I199" s="407"/>
      <c r="J199" s="408"/>
      <c r="K199" s="297"/>
      <c r="L199" s="298"/>
      <c r="M199" s="298"/>
      <c r="N199" s="298"/>
      <c r="O199" s="299"/>
      <c r="P199" s="289" t="str">
        <f>IF(SUM(K193:K197)&gt;=200000,"Ja","Nein")</f>
        <v>Nein</v>
      </c>
      <c r="Q199" s="290"/>
      <c r="R199" s="66"/>
      <c r="S199" s="66"/>
      <c r="U199" s="275"/>
      <c r="V199" s="276">
        <f>IF(P199="Nein",0,SUM(P193:Q197))</f>
        <v>0</v>
      </c>
      <c r="W199" s="275"/>
    </row>
    <row r="200" spans="1:23" s="63" customFormat="1" ht="18" customHeight="1" x14ac:dyDescent="0.35">
      <c r="A200" s="107"/>
      <c r="B200" s="406" t="s">
        <v>386</v>
      </c>
      <c r="C200" s="407"/>
      <c r="D200" s="407"/>
      <c r="E200" s="407"/>
      <c r="F200" s="407"/>
      <c r="G200" s="407"/>
      <c r="H200" s="407"/>
      <c r="I200" s="407"/>
      <c r="J200" s="408"/>
      <c r="K200" s="297"/>
      <c r="L200" s="298"/>
      <c r="M200" s="298"/>
      <c r="N200" s="298"/>
      <c r="O200" s="299"/>
      <c r="P200" s="289" t="str">
        <f>IF(SUM(P193:Q197)&gt;500000,"Ja","Nein")</f>
        <v>Nein</v>
      </c>
      <c r="Q200" s="290"/>
      <c r="R200" s="66"/>
      <c r="S200" s="66"/>
      <c r="U200" s="275"/>
      <c r="V200" s="276">
        <f>IF(P200="Ja",500000,0)</f>
        <v>0</v>
      </c>
      <c r="W200" s="275"/>
    </row>
    <row r="201" spans="1:23" s="63" customFormat="1" ht="18.75" customHeight="1" x14ac:dyDescent="0.35">
      <c r="A201" s="107"/>
      <c r="B201" s="349" t="s">
        <v>189</v>
      </c>
      <c r="C201" s="350"/>
      <c r="D201" s="350"/>
      <c r="E201" s="350"/>
      <c r="F201" s="350"/>
      <c r="G201" s="350"/>
      <c r="H201" s="350"/>
      <c r="I201" s="350"/>
      <c r="J201" s="351"/>
      <c r="K201" s="300" t="s">
        <v>407</v>
      </c>
      <c r="L201" s="301"/>
      <c r="M201" s="301"/>
      <c r="N201" s="301"/>
      <c r="O201" s="302"/>
      <c r="P201" s="450">
        <f>V201</f>
        <v>0</v>
      </c>
      <c r="Q201" s="451"/>
      <c r="R201" s="66"/>
      <c r="S201" s="66"/>
      <c r="U201" s="275"/>
      <c r="V201" s="276">
        <f>IF(V200=500000,V199,SUM(V199:V200))</f>
        <v>0</v>
      </c>
      <c r="W201" s="275"/>
    </row>
    <row r="202" spans="1:23" s="63" customFormat="1" ht="18" customHeight="1" x14ac:dyDescent="0.35">
      <c r="A202" s="107"/>
      <c r="B202" s="107"/>
      <c r="C202" s="107"/>
      <c r="D202" s="107"/>
      <c r="E202" s="107"/>
      <c r="F202" s="107"/>
      <c r="G202" s="107"/>
      <c r="H202" s="107"/>
      <c r="I202" s="107"/>
      <c r="J202" s="107"/>
      <c r="K202" s="107"/>
      <c r="L202" s="107"/>
      <c r="M202" s="107"/>
      <c r="N202" s="107"/>
      <c r="O202" s="107"/>
      <c r="P202" s="191"/>
      <c r="Q202" s="191"/>
      <c r="R202" s="66"/>
      <c r="S202" s="66"/>
      <c r="U202" s="275"/>
      <c r="V202" s="276"/>
      <c r="W202" s="275"/>
    </row>
    <row r="203" spans="1:23" s="63" customFormat="1" ht="43.15" customHeight="1" x14ac:dyDescent="0.25">
      <c r="A203" s="108" t="s">
        <v>45</v>
      </c>
      <c r="B203" s="412" t="s">
        <v>405</v>
      </c>
      <c r="C203" s="413"/>
      <c r="D203" s="413"/>
      <c r="E203" s="413"/>
      <c r="F203" s="413"/>
      <c r="G203" s="413"/>
      <c r="H203" s="413"/>
      <c r="I203" s="413"/>
      <c r="J203" s="413"/>
      <c r="K203" s="413"/>
      <c r="L203" s="413"/>
      <c r="M203" s="413"/>
      <c r="N203" s="413"/>
      <c r="O203" s="413"/>
      <c r="P203" s="413"/>
      <c r="Q203" s="414"/>
      <c r="R203" s="66"/>
      <c r="S203" s="66"/>
      <c r="U203" s="251"/>
      <c r="V203" s="251"/>
      <c r="W203" s="251"/>
    </row>
    <row r="204" spans="1:23" s="63" customFormat="1" ht="18" customHeight="1" x14ac:dyDescent="0.35">
      <c r="A204" s="107"/>
      <c r="B204" s="358" t="s">
        <v>395</v>
      </c>
      <c r="C204" s="362"/>
      <c r="D204" s="362"/>
      <c r="E204" s="362"/>
      <c r="F204" s="362"/>
      <c r="G204" s="362"/>
      <c r="H204" s="362"/>
      <c r="I204" s="362"/>
      <c r="J204" s="362"/>
      <c r="K204" s="362"/>
      <c r="L204" s="362"/>
      <c r="M204" s="362"/>
      <c r="N204" s="362"/>
      <c r="O204" s="362"/>
      <c r="P204" s="362"/>
      <c r="Q204" s="362"/>
      <c r="R204" s="66"/>
      <c r="S204" s="66"/>
    </row>
    <row r="205" spans="1:23" s="63" customFormat="1" ht="18" customHeight="1" x14ac:dyDescent="0.35">
      <c r="A205" s="107"/>
      <c r="B205" s="291" t="s">
        <v>453</v>
      </c>
      <c r="C205" s="292"/>
      <c r="D205" s="292"/>
      <c r="E205" s="292"/>
      <c r="F205" s="292"/>
      <c r="G205" s="292"/>
      <c r="H205" s="292"/>
      <c r="I205" s="292"/>
      <c r="J205" s="292"/>
      <c r="K205" s="293"/>
      <c r="L205" s="293"/>
      <c r="M205" s="293"/>
      <c r="N205" s="293"/>
      <c r="O205" s="294"/>
      <c r="P205" s="295">
        <v>0</v>
      </c>
      <c r="Q205" s="296"/>
      <c r="R205" s="66"/>
      <c r="S205" s="66"/>
    </row>
    <row r="206" spans="1:23" s="63" customFormat="1" ht="18" customHeight="1" x14ac:dyDescent="0.35">
      <c r="A206" s="107"/>
      <c r="B206" s="291" t="s">
        <v>390</v>
      </c>
      <c r="C206" s="292"/>
      <c r="D206" s="292"/>
      <c r="E206" s="292"/>
      <c r="F206" s="292"/>
      <c r="G206" s="292"/>
      <c r="H206" s="292"/>
      <c r="I206" s="292"/>
      <c r="J206" s="292"/>
      <c r="K206" s="293"/>
      <c r="L206" s="293"/>
      <c r="M206" s="293"/>
      <c r="N206" s="293"/>
      <c r="O206" s="294"/>
      <c r="P206" s="295">
        <v>0</v>
      </c>
      <c r="Q206" s="296"/>
      <c r="R206" s="66"/>
      <c r="S206" s="66"/>
    </row>
    <row r="207" spans="1:23" s="63" customFormat="1" ht="18" customHeight="1" x14ac:dyDescent="0.35">
      <c r="A207" s="107"/>
      <c r="B207" s="291" t="s">
        <v>394</v>
      </c>
      <c r="C207" s="292"/>
      <c r="D207" s="292"/>
      <c r="E207" s="292"/>
      <c r="F207" s="292"/>
      <c r="G207" s="292"/>
      <c r="H207" s="292"/>
      <c r="I207" s="292"/>
      <c r="J207" s="292"/>
      <c r="K207" s="293"/>
      <c r="L207" s="293"/>
      <c r="M207" s="293"/>
      <c r="N207" s="293"/>
      <c r="O207" s="294"/>
      <c r="P207" s="295">
        <v>0</v>
      </c>
      <c r="Q207" s="296"/>
      <c r="R207" s="66"/>
      <c r="S207" s="66"/>
    </row>
    <row r="208" spans="1:23" s="63" customFormat="1" ht="18" customHeight="1" x14ac:dyDescent="0.35">
      <c r="A208" s="107"/>
      <c r="B208" s="291" t="s">
        <v>372</v>
      </c>
      <c r="C208" s="292"/>
      <c r="D208" s="292"/>
      <c r="E208" s="292"/>
      <c r="F208" s="292"/>
      <c r="G208" s="292"/>
      <c r="H208" s="292"/>
      <c r="I208" s="292"/>
      <c r="J208" s="292"/>
      <c r="K208" s="293"/>
      <c r="L208" s="293"/>
      <c r="M208" s="293"/>
      <c r="N208" s="293"/>
      <c r="O208" s="294"/>
      <c r="P208" s="295">
        <v>0</v>
      </c>
      <c r="Q208" s="296"/>
      <c r="R208" s="66"/>
      <c r="S208" s="66"/>
    </row>
    <row r="209" spans="1:19" s="63" customFormat="1" ht="18" customHeight="1" x14ac:dyDescent="0.35">
      <c r="A209" s="107"/>
      <c r="B209" s="490" t="s">
        <v>396</v>
      </c>
      <c r="C209" s="491"/>
      <c r="D209" s="491"/>
      <c r="E209" s="491"/>
      <c r="F209" s="491"/>
      <c r="G209" s="491"/>
      <c r="H209" s="491"/>
      <c r="I209" s="491"/>
      <c r="J209" s="491"/>
      <c r="K209" s="491"/>
      <c r="L209" s="491"/>
      <c r="M209" s="491"/>
      <c r="N209" s="491"/>
      <c r="O209" s="492"/>
      <c r="P209" s="493">
        <f>SUM(P205:Q208)</f>
        <v>0</v>
      </c>
      <c r="Q209" s="494"/>
      <c r="R209" s="66"/>
      <c r="S209" s="66"/>
    </row>
    <row r="210" spans="1:19" s="63" customFormat="1" ht="18" customHeight="1" x14ac:dyDescent="0.35">
      <c r="A210" s="107"/>
      <c r="B210" s="118"/>
      <c r="C210" s="118"/>
      <c r="D210" s="118"/>
      <c r="E210" s="118"/>
      <c r="F210" s="118"/>
      <c r="G210" s="118"/>
      <c r="H210" s="118"/>
      <c r="I210" s="118"/>
      <c r="J210" s="118"/>
      <c r="K210" s="152"/>
      <c r="L210" s="152"/>
      <c r="M210" s="152"/>
      <c r="N210" s="152"/>
      <c r="O210" s="152"/>
      <c r="P210" s="152"/>
      <c r="Q210" s="152"/>
      <c r="R210" s="152"/>
      <c r="S210" s="109"/>
    </row>
    <row r="211" spans="1:19" s="63" customFormat="1" ht="18" customHeight="1" x14ac:dyDescent="0.35">
      <c r="A211" s="107"/>
      <c r="B211" s="118"/>
      <c r="C211" s="118"/>
      <c r="D211" s="118"/>
      <c r="E211" s="118"/>
      <c r="F211" s="118"/>
      <c r="G211" s="118"/>
      <c r="H211" s="118"/>
      <c r="I211" s="118"/>
      <c r="J211" s="118"/>
      <c r="K211" s="152"/>
      <c r="L211" s="152"/>
      <c r="M211" s="152"/>
      <c r="N211" s="152"/>
      <c r="O211" s="152"/>
      <c r="P211" s="152"/>
      <c r="Q211" s="152"/>
      <c r="R211" s="152"/>
      <c r="S211" s="109"/>
    </row>
    <row r="212" spans="1:19" s="63" customFormat="1" ht="18" customHeight="1" x14ac:dyDescent="0.35">
      <c r="A212" s="107"/>
      <c r="B212" s="118"/>
      <c r="C212" s="118"/>
      <c r="D212" s="118"/>
      <c r="E212" s="118"/>
      <c r="F212" s="118"/>
      <c r="G212" s="118"/>
      <c r="H212" s="118"/>
      <c r="I212" s="118"/>
      <c r="J212" s="118"/>
      <c r="K212" s="152"/>
      <c r="L212" s="152"/>
      <c r="M212" s="152"/>
      <c r="N212" s="152"/>
      <c r="O212" s="152"/>
      <c r="P212" s="152"/>
      <c r="Q212" s="152"/>
      <c r="R212" s="152"/>
      <c r="S212" s="109"/>
    </row>
    <row r="213" spans="1:19" s="63" customFormat="1" ht="18" customHeight="1" x14ac:dyDescent="0.35">
      <c r="A213" s="107"/>
      <c r="B213" s="118"/>
      <c r="C213" s="118"/>
      <c r="D213" s="118"/>
      <c r="E213" s="118"/>
      <c r="F213" s="118"/>
      <c r="G213" s="118"/>
      <c r="H213" s="118"/>
      <c r="I213" s="118"/>
      <c r="J213" s="118"/>
      <c r="K213" s="152"/>
      <c r="L213" s="152"/>
      <c r="M213" s="152"/>
      <c r="N213" s="152"/>
      <c r="O213" s="152"/>
      <c r="P213" s="152"/>
      <c r="Q213" s="152"/>
      <c r="R213" s="152"/>
      <c r="S213" s="109"/>
    </row>
    <row r="214" spans="1:19" s="63" customFormat="1" ht="18" customHeight="1" x14ac:dyDescent="0.35">
      <c r="A214" s="107"/>
      <c r="B214" s="118"/>
      <c r="C214" s="118"/>
      <c r="D214" s="118"/>
      <c r="E214" s="118"/>
      <c r="F214" s="118"/>
      <c r="G214" s="118"/>
      <c r="H214" s="118"/>
      <c r="I214" s="118"/>
      <c r="J214" s="118"/>
      <c r="K214" s="152"/>
      <c r="L214" s="152"/>
      <c r="M214" s="152"/>
      <c r="N214" s="152"/>
      <c r="O214" s="152"/>
      <c r="P214" s="152"/>
      <c r="Q214" s="152"/>
      <c r="R214" s="152"/>
      <c r="S214" s="109"/>
    </row>
    <row r="215" spans="1:19" s="63" customFormat="1" ht="18" customHeight="1" x14ac:dyDescent="0.35">
      <c r="A215" s="107"/>
      <c r="B215" s="118"/>
      <c r="C215" s="118"/>
      <c r="D215" s="118"/>
      <c r="E215" s="118"/>
      <c r="F215" s="118"/>
      <c r="G215" s="118"/>
      <c r="H215" s="118"/>
      <c r="I215" s="118"/>
      <c r="J215" s="118"/>
      <c r="K215" s="152"/>
      <c r="L215" s="152"/>
      <c r="M215" s="152"/>
      <c r="N215" s="152"/>
      <c r="O215" s="152"/>
      <c r="P215" s="152"/>
      <c r="Q215" s="152"/>
      <c r="R215" s="152"/>
      <c r="S215" s="109"/>
    </row>
    <row r="216" spans="1:19" s="63" customFormat="1" ht="18" customHeight="1" x14ac:dyDescent="0.35">
      <c r="A216" s="107"/>
      <c r="B216" s="118"/>
      <c r="C216" s="118"/>
      <c r="D216" s="118"/>
      <c r="E216" s="118"/>
      <c r="F216" s="118"/>
      <c r="G216" s="118"/>
      <c r="H216" s="118"/>
      <c r="I216" s="118"/>
      <c r="J216" s="118"/>
      <c r="K216" s="152"/>
      <c r="L216" s="152"/>
      <c r="M216" s="152"/>
      <c r="N216" s="152"/>
      <c r="O216" s="152"/>
      <c r="P216" s="152"/>
      <c r="Q216" s="152"/>
      <c r="R216" s="152"/>
      <c r="S216" s="109"/>
    </row>
    <row r="217" spans="1:19" s="63" customFormat="1" ht="18" customHeight="1" x14ac:dyDescent="0.35">
      <c r="A217" s="107"/>
      <c r="B217" s="118"/>
      <c r="C217" s="118"/>
      <c r="D217" s="118"/>
      <c r="E217" s="118"/>
      <c r="F217" s="118"/>
      <c r="G217" s="118"/>
      <c r="H217" s="118"/>
      <c r="I217" s="118"/>
      <c r="J217" s="118"/>
      <c r="K217" s="152"/>
      <c r="L217" s="152"/>
      <c r="M217" s="152"/>
      <c r="N217" s="152"/>
      <c r="O217" s="152"/>
      <c r="P217" s="152"/>
      <c r="Q217" s="152"/>
      <c r="R217" s="152"/>
      <c r="S217" s="109"/>
    </row>
    <row r="218" spans="1:19" s="63" customFormat="1" ht="18" customHeight="1" x14ac:dyDescent="0.35">
      <c r="A218" s="107"/>
      <c r="B218" s="118"/>
      <c r="C218" s="118"/>
      <c r="D218" s="118"/>
      <c r="E218" s="118"/>
      <c r="F218" s="118"/>
      <c r="G218" s="118"/>
      <c r="H218" s="118"/>
      <c r="I218" s="118"/>
      <c r="J218" s="118"/>
      <c r="K218" s="152"/>
      <c r="L218" s="152"/>
      <c r="M218" s="152"/>
      <c r="N218" s="152"/>
      <c r="O218" s="152"/>
      <c r="P218" s="152"/>
      <c r="Q218" s="152"/>
      <c r="R218" s="152"/>
      <c r="S218" s="109"/>
    </row>
    <row r="219" spans="1:19" s="63" customFormat="1" ht="18" customHeight="1" x14ac:dyDescent="0.35">
      <c r="A219" s="107"/>
      <c r="B219" s="118"/>
      <c r="C219" s="118"/>
      <c r="D219" s="118"/>
      <c r="E219" s="118"/>
      <c r="F219" s="118"/>
      <c r="G219" s="118"/>
      <c r="H219" s="118"/>
      <c r="I219" s="118"/>
      <c r="J219" s="118"/>
      <c r="K219" s="152"/>
      <c r="L219" s="152"/>
      <c r="M219" s="152"/>
      <c r="N219" s="152"/>
      <c r="O219" s="152"/>
      <c r="P219" s="152"/>
      <c r="Q219" s="152"/>
      <c r="R219" s="152"/>
      <c r="S219" s="109"/>
    </row>
    <row r="220" spans="1:19" s="63" customFormat="1" ht="17.5" x14ac:dyDescent="0.35">
      <c r="A220" s="85" t="s">
        <v>397</v>
      </c>
      <c r="B220" s="110" t="s">
        <v>408</v>
      </c>
      <c r="C220" s="107"/>
      <c r="D220" s="107"/>
      <c r="E220" s="107"/>
      <c r="F220" s="107"/>
      <c r="G220" s="107"/>
      <c r="H220" s="107"/>
      <c r="I220" s="107"/>
      <c r="J220" s="22"/>
      <c r="K220" s="22"/>
      <c r="L220" s="22"/>
      <c r="M220" s="22"/>
      <c r="N220" s="22"/>
      <c r="O220" s="22"/>
      <c r="P220" s="9"/>
      <c r="Q220" s="9"/>
      <c r="R220" s="8"/>
      <c r="S220" s="20"/>
    </row>
    <row r="221" spans="1:19" s="63" customFormat="1" ht="18" customHeight="1" x14ac:dyDescent="0.35">
      <c r="A221" s="117"/>
      <c r="B221" s="23"/>
      <c r="C221" s="22"/>
      <c r="D221" s="22"/>
      <c r="E221" s="22"/>
      <c r="F221" s="22"/>
      <c r="G221" s="22"/>
      <c r="H221" s="22"/>
      <c r="I221" s="22"/>
      <c r="J221" s="22"/>
      <c r="K221" s="26" t="s">
        <v>61</v>
      </c>
      <c r="L221" s="232"/>
      <c r="M221" s="232"/>
      <c r="N221" s="341"/>
      <c r="O221" s="341"/>
      <c r="P221" s="341"/>
      <c r="Q221" s="341"/>
      <c r="R221" s="119"/>
      <c r="S221" s="119"/>
    </row>
    <row r="222" spans="1:19" s="63" customFormat="1" ht="18" customHeight="1" x14ac:dyDescent="0.35">
      <c r="A222" s="107"/>
      <c r="B222" s="428" t="s">
        <v>155</v>
      </c>
      <c r="C222" s="429"/>
      <c r="D222" s="429"/>
      <c r="E222" s="429"/>
      <c r="F222" s="429"/>
      <c r="G222" s="429"/>
      <c r="H222" s="429"/>
      <c r="I222" s="429"/>
      <c r="J222" s="430"/>
      <c r="K222" s="172"/>
      <c r="L222" s="178"/>
      <c r="M222" s="178"/>
      <c r="N222" s="178"/>
      <c r="O222" s="178"/>
      <c r="P222" s="178"/>
      <c r="Q222" s="178"/>
      <c r="R222" s="178"/>
      <c r="S222" s="178"/>
    </row>
    <row r="223" spans="1:19" s="63" customFormat="1" ht="18" customHeight="1" x14ac:dyDescent="0.35">
      <c r="A223" s="107"/>
      <c r="B223" s="291" t="s">
        <v>374</v>
      </c>
      <c r="C223" s="292"/>
      <c r="D223" s="292"/>
      <c r="E223" s="292"/>
      <c r="F223" s="292"/>
      <c r="G223" s="292"/>
      <c r="H223" s="292"/>
      <c r="I223" s="292"/>
      <c r="J223" s="420"/>
      <c r="K223" s="173">
        <v>0</v>
      </c>
      <c r="L223" s="225"/>
      <c r="M223" s="225"/>
      <c r="N223" s="338"/>
      <c r="O223" s="338"/>
      <c r="P223" s="338"/>
      <c r="Q223" s="338"/>
      <c r="R223" s="338"/>
      <c r="S223" s="338"/>
    </row>
    <row r="224" spans="1:19" s="63" customFormat="1" ht="18" customHeight="1" x14ac:dyDescent="0.35">
      <c r="A224" s="107"/>
      <c r="B224" s="291" t="s">
        <v>375</v>
      </c>
      <c r="C224" s="292"/>
      <c r="D224" s="292"/>
      <c r="E224" s="292"/>
      <c r="F224" s="292"/>
      <c r="G224" s="292"/>
      <c r="H224" s="292"/>
      <c r="I224" s="292"/>
      <c r="J224" s="420"/>
      <c r="K224" s="173">
        <v>0</v>
      </c>
      <c r="L224" s="225"/>
      <c r="M224" s="225"/>
      <c r="N224" s="225"/>
      <c r="O224" s="225"/>
      <c r="P224" s="463"/>
      <c r="Q224" s="463"/>
      <c r="R224" s="225"/>
      <c r="S224" s="225"/>
    </row>
    <row r="225" spans="1:19" s="63" customFormat="1" ht="18" customHeight="1" x14ac:dyDescent="0.35">
      <c r="A225" s="107"/>
      <c r="B225" s="291" t="s">
        <v>376</v>
      </c>
      <c r="C225" s="292"/>
      <c r="D225" s="292"/>
      <c r="E225" s="292"/>
      <c r="F225" s="292"/>
      <c r="G225" s="292"/>
      <c r="H225" s="292"/>
      <c r="I225" s="292"/>
      <c r="J225" s="420"/>
      <c r="K225" s="173">
        <v>0</v>
      </c>
      <c r="L225" s="225"/>
      <c r="M225" s="225"/>
      <c r="N225" s="225"/>
      <c r="O225" s="225"/>
      <c r="P225" s="231"/>
      <c r="Q225" s="231"/>
      <c r="R225" s="225"/>
      <c r="S225" s="225"/>
    </row>
    <row r="226" spans="1:19" s="63" customFormat="1" ht="18" customHeight="1" x14ac:dyDescent="0.35">
      <c r="A226" s="107"/>
      <c r="B226" s="291" t="s">
        <v>372</v>
      </c>
      <c r="C226" s="292"/>
      <c r="D226" s="292"/>
      <c r="E226" s="292"/>
      <c r="F226" s="292"/>
      <c r="G226" s="292"/>
      <c r="H226" s="292"/>
      <c r="I226" s="292"/>
      <c r="J226" s="420"/>
      <c r="K226" s="173">
        <v>0</v>
      </c>
      <c r="L226" s="225"/>
      <c r="M226" s="225"/>
      <c r="N226" s="225"/>
      <c r="O226" s="225"/>
      <c r="P226" s="231"/>
      <c r="Q226" s="231"/>
      <c r="R226" s="225"/>
      <c r="S226" s="225"/>
    </row>
    <row r="227" spans="1:19" s="63" customFormat="1" ht="18" customHeight="1" x14ac:dyDescent="0.35">
      <c r="A227" s="107"/>
      <c r="B227" s="456" t="s">
        <v>76</v>
      </c>
      <c r="C227" s="457"/>
      <c r="D227" s="457"/>
      <c r="E227" s="457"/>
      <c r="F227" s="457"/>
      <c r="G227" s="457"/>
      <c r="H227" s="457"/>
      <c r="I227" s="457"/>
      <c r="J227" s="458"/>
      <c r="K227" s="171">
        <f>SUM(K223:K226)</f>
        <v>0</v>
      </c>
      <c r="L227" s="222"/>
      <c r="M227" s="222"/>
      <c r="N227" s="342"/>
      <c r="O227" s="342"/>
      <c r="P227" s="342"/>
      <c r="Q227" s="342"/>
      <c r="R227" s="342"/>
      <c r="S227" s="342"/>
    </row>
    <row r="228" spans="1:19" s="63" customFormat="1" ht="18" customHeight="1" x14ac:dyDescent="0.35">
      <c r="A228" s="107"/>
      <c r="B228" s="428" t="s">
        <v>156</v>
      </c>
      <c r="C228" s="429"/>
      <c r="D228" s="429"/>
      <c r="E228" s="429"/>
      <c r="F228" s="429"/>
      <c r="G228" s="429"/>
      <c r="H228" s="429"/>
      <c r="I228" s="429"/>
      <c r="J228" s="430"/>
      <c r="K228" s="172"/>
      <c r="L228" s="178"/>
      <c r="M228" s="178"/>
      <c r="N228" s="178"/>
      <c r="O228" s="178"/>
      <c r="P228" s="178"/>
      <c r="Q228" s="178"/>
      <c r="R228" s="178"/>
      <c r="S228" s="178"/>
    </row>
    <row r="229" spans="1:19" s="63" customFormat="1" ht="18" customHeight="1" x14ac:dyDescent="0.35">
      <c r="A229" s="107"/>
      <c r="B229" s="421" t="s">
        <v>457</v>
      </c>
      <c r="C229" s="422"/>
      <c r="D229" s="422"/>
      <c r="E229" s="422"/>
      <c r="F229" s="422"/>
      <c r="G229" s="422"/>
      <c r="H229" s="422"/>
      <c r="I229" s="422"/>
      <c r="J229" s="423"/>
      <c r="K229" s="173">
        <v>0</v>
      </c>
      <c r="L229" s="434" t="s">
        <v>404</v>
      </c>
      <c r="M229" s="435"/>
      <c r="N229" s="435"/>
      <c r="O229" s="435"/>
      <c r="P229" s="435"/>
      <c r="Q229" s="436"/>
      <c r="R229" s="225"/>
      <c r="S229" s="225"/>
    </row>
    <row r="230" spans="1:19" s="63" customFormat="1" ht="18" customHeight="1" x14ac:dyDescent="0.35">
      <c r="A230" s="107"/>
      <c r="B230" s="421" t="s">
        <v>456</v>
      </c>
      <c r="C230" s="422"/>
      <c r="D230" s="422"/>
      <c r="E230" s="422"/>
      <c r="F230" s="422"/>
      <c r="G230" s="422"/>
      <c r="H230" s="422"/>
      <c r="I230" s="422"/>
      <c r="J230" s="423"/>
      <c r="K230" s="173">
        <v>0</v>
      </c>
      <c r="L230" s="394"/>
      <c r="M230" s="437"/>
      <c r="N230" s="437"/>
      <c r="O230" s="437"/>
      <c r="P230" s="437"/>
      <c r="Q230" s="395"/>
      <c r="R230" s="225"/>
      <c r="S230" s="225"/>
    </row>
    <row r="231" spans="1:19" s="63" customFormat="1" ht="18" customHeight="1" x14ac:dyDescent="0.35">
      <c r="A231" s="107"/>
      <c r="B231" s="421" t="s">
        <v>458</v>
      </c>
      <c r="C231" s="422"/>
      <c r="D231" s="422"/>
      <c r="E231" s="422"/>
      <c r="F231" s="422"/>
      <c r="G231" s="422"/>
      <c r="H231" s="422"/>
      <c r="I231" s="422"/>
      <c r="J231" s="423"/>
      <c r="K231" s="173">
        <v>0</v>
      </c>
      <c r="L231" s="394"/>
      <c r="M231" s="368"/>
      <c r="N231" s="368"/>
      <c r="O231" s="368"/>
      <c r="P231" s="368"/>
      <c r="Q231" s="395"/>
      <c r="R231" s="225"/>
      <c r="S231" s="225"/>
    </row>
    <row r="232" spans="1:19" s="63" customFormat="1" ht="18" customHeight="1" x14ac:dyDescent="0.35">
      <c r="A232" s="107"/>
      <c r="B232" s="421" t="s">
        <v>377</v>
      </c>
      <c r="C232" s="422"/>
      <c r="D232" s="422"/>
      <c r="E232" s="422"/>
      <c r="F232" s="422"/>
      <c r="G232" s="422"/>
      <c r="H232" s="422"/>
      <c r="I232" s="422"/>
      <c r="J232" s="423"/>
      <c r="K232" s="173">
        <v>0</v>
      </c>
      <c r="L232" s="394"/>
      <c r="M232" s="437"/>
      <c r="N232" s="437"/>
      <c r="O232" s="437"/>
      <c r="P232" s="437"/>
      <c r="Q232" s="395"/>
      <c r="R232" s="225"/>
      <c r="S232" s="225"/>
    </row>
    <row r="233" spans="1:19" s="63" customFormat="1" ht="18" customHeight="1" x14ac:dyDescent="0.35">
      <c r="A233" s="107"/>
      <c r="B233" s="421" t="s">
        <v>459</v>
      </c>
      <c r="C233" s="422"/>
      <c r="D233" s="422"/>
      <c r="E233" s="422"/>
      <c r="F233" s="422"/>
      <c r="G233" s="422"/>
      <c r="H233" s="422"/>
      <c r="I233" s="422"/>
      <c r="J233" s="423"/>
      <c r="K233" s="173">
        <v>0</v>
      </c>
      <c r="L233" s="394"/>
      <c r="M233" s="437"/>
      <c r="N233" s="437"/>
      <c r="O233" s="437"/>
      <c r="P233" s="437"/>
      <c r="Q233" s="395"/>
      <c r="R233" s="225"/>
      <c r="S233" s="225"/>
    </row>
    <row r="234" spans="1:19" s="60" customFormat="1" ht="21" customHeight="1" x14ac:dyDescent="0.35">
      <c r="A234" s="107"/>
      <c r="B234" s="456" t="s">
        <v>60</v>
      </c>
      <c r="C234" s="457"/>
      <c r="D234" s="457"/>
      <c r="E234" s="457"/>
      <c r="F234" s="457"/>
      <c r="G234" s="457"/>
      <c r="H234" s="457"/>
      <c r="I234" s="457"/>
      <c r="J234" s="458"/>
      <c r="K234" s="171">
        <f>SUM(K229:K233)</f>
        <v>0</v>
      </c>
      <c r="L234" s="396"/>
      <c r="M234" s="367"/>
      <c r="N234" s="367"/>
      <c r="O234" s="367"/>
      <c r="P234" s="367"/>
      <c r="Q234" s="397"/>
      <c r="R234" s="342"/>
      <c r="S234" s="342"/>
    </row>
    <row r="235" spans="1:19" s="63" customFormat="1" ht="18" customHeight="1" x14ac:dyDescent="0.35">
      <c r="A235" s="107"/>
      <c r="B235" s="428" t="s">
        <v>154</v>
      </c>
      <c r="C235" s="429"/>
      <c r="D235" s="429"/>
      <c r="E235" s="429"/>
      <c r="F235" s="429"/>
      <c r="G235" s="429"/>
      <c r="H235" s="429"/>
      <c r="I235" s="429"/>
      <c r="J235" s="430"/>
      <c r="K235" s="172"/>
      <c r="L235" s="178"/>
      <c r="M235" s="178"/>
      <c r="N235" s="178"/>
      <c r="O235" s="178"/>
      <c r="P235" s="178"/>
      <c r="Q235" s="178"/>
      <c r="R235" s="178"/>
      <c r="S235" s="178"/>
    </row>
    <row r="236" spans="1:19" s="60" customFormat="1" ht="21" customHeight="1" x14ac:dyDescent="0.35">
      <c r="A236" s="107"/>
      <c r="B236" s="291" t="s">
        <v>462</v>
      </c>
      <c r="C236" s="292"/>
      <c r="D236" s="292"/>
      <c r="E236" s="292"/>
      <c r="F236" s="292"/>
      <c r="G236" s="292"/>
      <c r="H236" s="292"/>
      <c r="I236" s="292"/>
      <c r="J236" s="420"/>
      <c r="K236" s="173">
        <v>0</v>
      </c>
      <c r="L236" s="109"/>
      <c r="M236" s="109"/>
      <c r="N236" s="424"/>
      <c r="O236" s="424"/>
      <c r="P236" s="424"/>
      <c r="Q236" s="424"/>
      <c r="R236" s="225"/>
      <c r="S236" s="225"/>
    </row>
    <row r="237" spans="1:19" s="60" customFormat="1" ht="21" customHeight="1" x14ac:dyDescent="0.35">
      <c r="A237" s="107"/>
      <c r="B237" s="291" t="s">
        <v>482</v>
      </c>
      <c r="C237" s="292"/>
      <c r="D237" s="292"/>
      <c r="E237" s="292"/>
      <c r="F237" s="292"/>
      <c r="G237" s="292"/>
      <c r="H237" s="292"/>
      <c r="I237" s="292"/>
      <c r="J237" s="420"/>
      <c r="K237" s="173">
        <v>0</v>
      </c>
      <c r="L237" s="109"/>
      <c r="M237" s="109"/>
      <c r="N237" s="225"/>
      <c r="O237" s="225"/>
      <c r="P237" s="225"/>
      <c r="Q237" s="225"/>
      <c r="R237" s="225"/>
      <c r="S237" s="225"/>
    </row>
    <row r="238" spans="1:19" s="60" customFormat="1" ht="21" customHeight="1" x14ac:dyDescent="0.35">
      <c r="A238" s="107"/>
      <c r="B238" s="291" t="s">
        <v>472</v>
      </c>
      <c r="C238" s="292"/>
      <c r="D238" s="292"/>
      <c r="E238" s="292"/>
      <c r="F238" s="292"/>
      <c r="G238" s="292"/>
      <c r="H238" s="292"/>
      <c r="I238" s="292"/>
      <c r="J238" s="420"/>
      <c r="K238" s="173">
        <v>0</v>
      </c>
      <c r="L238" s="109"/>
      <c r="M238" s="109"/>
      <c r="N238" s="225"/>
      <c r="O238" s="225"/>
      <c r="P238" s="225"/>
      <c r="Q238" s="225"/>
      <c r="R238" s="225"/>
      <c r="S238" s="225"/>
    </row>
    <row r="239" spans="1:19" s="60" customFormat="1" ht="17.5" x14ac:dyDescent="0.35">
      <c r="A239" s="107"/>
      <c r="B239" s="291" t="s">
        <v>471</v>
      </c>
      <c r="C239" s="292"/>
      <c r="D239" s="292"/>
      <c r="E239" s="292"/>
      <c r="F239" s="292"/>
      <c r="G239" s="292"/>
      <c r="H239" s="292"/>
      <c r="I239" s="292"/>
      <c r="J239" s="420"/>
      <c r="K239" s="173">
        <v>0</v>
      </c>
      <c r="L239" s="222"/>
      <c r="M239" s="222"/>
      <c r="N239" s="342"/>
      <c r="O239" s="342"/>
      <c r="P239" s="342"/>
      <c r="Q239" s="342"/>
      <c r="R239" s="342"/>
      <c r="S239" s="342"/>
    </row>
    <row r="240" spans="1:19" s="60" customFormat="1" ht="16" customHeight="1" x14ac:dyDescent="0.35">
      <c r="A240" s="107"/>
      <c r="B240" s="428" t="s">
        <v>93</v>
      </c>
      <c r="C240" s="429"/>
      <c r="D240" s="429"/>
      <c r="E240" s="429"/>
      <c r="F240" s="429"/>
      <c r="G240" s="429"/>
      <c r="H240" s="429"/>
      <c r="I240" s="429"/>
      <c r="J240" s="430"/>
      <c r="K240" s="174"/>
      <c r="L240" s="109"/>
      <c r="M240" s="109"/>
      <c r="N240" s="424"/>
      <c r="O240" s="424"/>
      <c r="P240" s="424"/>
      <c r="Q240" s="424"/>
      <c r="R240" s="225"/>
      <c r="S240" s="225"/>
    </row>
    <row r="241" spans="1:19" s="60" customFormat="1" ht="33.65" customHeight="1" x14ac:dyDescent="0.35">
      <c r="A241" s="107"/>
      <c r="B241" s="438" t="s">
        <v>188</v>
      </c>
      <c r="C241" s="439"/>
      <c r="D241" s="439"/>
      <c r="E241" s="439"/>
      <c r="F241" s="439"/>
      <c r="G241" s="439"/>
      <c r="H241" s="439"/>
      <c r="I241" s="439"/>
      <c r="J241" s="440"/>
      <c r="K241" s="175">
        <f>G99</f>
        <v>0</v>
      </c>
      <c r="L241" s="222"/>
      <c r="M241" s="222"/>
      <c r="N241" s="342"/>
      <c r="O241" s="342"/>
      <c r="P241" s="342"/>
      <c r="Q241" s="342"/>
      <c r="R241" s="342"/>
      <c r="S241" s="342"/>
    </row>
    <row r="242" spans="1:19" s="60" customFormat="1" ht="13.5" customHeight="1" x14ac:dyDescent="0.35">
      <c r="A242" s="107"/>
      <c r="B242" s="153"/>
      <c r="C242" s="153"/>
      <c r="D242" s="153"/>
      <c r="E242" s="153"/>
      <c r="F242" s="153"/>
      <c r="G242" s="153"/>
      <c r="H242" s="153"/>
      <c r="I242" s="153"/>
      <c r="J242" s="153"/>
      <c r="K242" s="154"/>
      <c r="L242" s="155"/>
      <c r="M242" s="155"/>
      <c r="N242" s="155"/>
      <c r="O242" s="155"/>
      <c r="P242" s="155"/>
      <c r="Q242" s="155"/>
      <c r="R242" s="120"/>
      <c r="S242" s="120"/>
    </row>
    <row r="243" spans="1:19" s="60" customFormat="1" ht="23.5" customHeight="1" x14ac:dyDescent="0.25">
      <c r="A243" s="85"/>
      <c r="B243" s="349" t="s">
        <v>157</v>
      </c>
      <c r="C243" s="350"/>
      <c r="D243" s="350"/>
      <c r="E243" s="350"/>
      <c r="F243" s="350"/>
      <c r="G243" s="350"/>
      <c r="H243" s="350"/>
      <c r="I243" s="350"/>
      <c r="J243" s="351"/>
      <c r="K243" s="174">
        <f>P189+P209-K227-K234-K236-K237-K238-K239</f>
        <v>0</v>
      </c>
      <c r="L243" s="454" t="s">
        <v>168</v>
      </c>
      <c r="M243" s="455"/>
      <c r="N243" s="455"/>
      <c r="O243" s="455"/>
      <c r="P243" s="455"/>
      <c r="Q243" s="455"/>
      <c r="R243" s="424"/>
      <c r="S243" s="424"/>
    </row>
    <row r="244" spans="1:19" s="60" customFormat="1" ht="15.75" customHeight="1" x14ac:dyDescent="0.3">
      <c r="A244" s="85"/>
      <c r="B244" s="164"/>
      <c r="C244" s="164"/>
      <c r="D244" s="164"/>
      <c r="E244" s="164"/>
      <c r="F244" s="164"/>
      <c r="G244" s="164"/>
      <c r="H244" s="164"/>
      <c r="I244" s="164"/>
      <c r="J244" s="164"/>
      <c r="K244" s="164"/>
      <c r="L244" s="164"/>
      <c r="M244" s="164"/>
      <c r="N244" s="164"/>
      <c r="O244" s="164"/>
      <c r="P244" s="164"/>
      <c r="Q244" s="164"/>
      <c r="R244" s="10"/>
      <c r="S244" s="10"/>
    </row>
    <row r="245" spans="1:19" s="82" customFormat="1" ht="17.25" customHeight="1" x14ac:dyDescent="0.35">
      <c r="A245" s="85" t="s">
        <v>416</v>
      </c>
      <c r="B245" s="110" t="s">
        <v>5</v>
      </c>
      <c r="C245" s="110"/>
      <c r="D245" s="110"/>
      <c r="E245" s="110"/>
      <c r="F245" s="110"/>
      <c r="G245" s="110"/>
      <c r="H245" s="110"/>
      <c r="I245" s="110"/>
      <c r="J245" s="110"/>
      <c r="K245" s="110"/>
      <c r="L245" s="110"/>
      <c r="M245" s="110"/>
      <c r="N245" s="110"/>
      <c r="O245" s="110"/>
      <c r="P245" s="110"/>
      <c r="Q245" s="164"/>
      <c r="R245" s="81"/>
      <c r="S245" s="81"/>
    </row>
    <row r="246" spans="1:19" s="60" customFormat="1" ht="10.5" customHeight="1" x14ac:dyDescent="0.3">
      <c r="A246" s="85"/>
      <c r="B246" s="116"/>
      <c r="C246" s="191"/>
      <c r="D246" s="191"/>
      <c r="E246" s="191"/>
      <c r="F246" s="191"/>
      <c r="G246" s="191"/>
      <c r="H246" s="191"/>
      <c r="I246" s="191"/>
      <c r="J246" s="191"/>
      <c r="K246" s="191"/>
      <c r="L246" s="191"/>
      <c r="M246" s="191"/>
      <c r="N246" s="191"/>
      <c r="O246" s="191"/>
      <c r="P246" s="191"/>
      <c r="Q246" s="27"/>
      <c r="R246" s="9"/>
      <c r="S246" s="9"/>
    </row>
    <row r="247" spans="1:19" s="82" customFormat="1" ht="17.25" customHeight="1" x14ac:dyDescent="0.35">
      <c r="A247" s="85"/>
      <c r="B247" s="337" t="s">
        <v>183</v>
      </c>
      <c r="C247" s="337"/>
      <c r="D247" s="337"/>
      <c r="E247" s="337"/>
      <c r="F247" s="337"/>
      <c r="G247" s="337"/>
      <c r="H247" s="337"/>
      <c r="I247" s="337"/>
      <c r="J247" s="337"/>
      <c r="K247" s="337"/>
      <c r="L247" s="337"/>
      <c r="M247" s="337"/>
      <c r="N247" s="337"/>
      <c r="O247" s="337"/>
      <c r="P247" s="433"/>
      <c r="Q247" s="157" t="s">
        <v>10</v>
      </c>
      <c r="R247" s="81"/>
      <c r="S247" s="81"/>
    </row>
    <row r="248" spans="1:19" s="82" customFormat="1" ht="18" customHeight="1" x14ac:dyDescent="0.35">
      <c r="A248" s="85"/>
      <c r="B248" s="235" t="s">
        <v>187</v>
      </c>
      <c r="C248" s="115"/>
      <c r="D248" s="115"/>
      <c r="E248" s="115"/>
      <c r="F248" s="115"/>
      <c r="G248" s="115"/>
      <c r="H248" s="115"/>
      <c r="I248" s="115"/>
      <c r="J248" s="115"/>
      <c r="K248" s="115"/>
      <c r="L248" s="115"/>
      <c r="M248" s="115"/>
      <c r="N248" s="115"/>
      <c r="O248" s="115"/>
      <c r="P248" s="115"/>
      <c r="Q248" s="67"/>
      <c r="R248" s="81"/>
      <c r="S248" s="81"/>
    </row>
    <row r="249" spans="1:19" s="82" customFormat="1" ht="44.25" customHeight="1" x14ac:dyDescent="0.35">
      <c r="A249" s="85"/>
      <c r="B249" s="444" t="s">
        <v>0</v>
      </c>
      <c r="C249" s="445"/>
      <c r="D249" s="445"/>
      <c r="E249" s="445"/>
      <c r="F249" s="227"/>
      <c r="G249" s="444" t="s">
        <v>169</v>
      </c>
      <c r="H249" s="445"/>
      <c r="I249" s="445"/>
      <c r="J249" s="445"/>
      <c r="K249" s="445"/>
      <c r="L249" s="445"/>
      <c r="M249" s="446"/>
      <c r="N249" s="441" t="s">
        <v>1</v>
      </c>
      <c r="O249" s="442"/>
      <c r="P249" s="442"/>
      <c r="Q249" s="443"/>
      <c r="R249" s="81"/>
      <c r="S249" s="81"/>
    </row>
    <row r="250" spans="1:19" s="82" customFormat="1" ht="18" customHeight="1" x14ac:dyDescent="0.35">
      <c r="A250" s="85"/>
      <c r="B250" s="447"/>
      <c r="C250" s="448"/>
      <c r="D250" s="448"/>
      <c r="E250" s="448"/>
      <c r="F250" s="449"/>
      <c r="G250" s="431"/>
      <c r="H250" s="431"/>
      <c r="I250" s="431"/>
      <c r="J250" s="431"/>
      <c r="K250" s="431"/>
      <c r="L250" s="431"/>
      <c r="M250" s="431"/>
      <c r="N250" s="432"/>
      <c r="O250" s="432"/>
      <c r="P250" s="432"/>
      <c r="Q250" s="432"/>
      <c r="R250" s="81"/>
      <c r="S250" s="81"/>
    </row>
    <row r="251" spans="1:19" s="83" customFormat="1" ht="18" customHeight="1" x14ac:dyDescent="0.35">
      <c r="A251" s="85"/>
      <c r="B251" s="425"/>
      <c r="C251" s="426"/>
      <c r="D251" s="426"/>
      <c r="E251" s="426"/>
      <c r="F251" s="427"/>
      <c r="G251" s="431"/>
      <c r="H251" s="431"/>
      <c r="I251" s="431"/>
      <c r="J251" s="431"/>
      <c r="K251" s="431"/>
      <c r="L251" s="431"/>
      <c r="M251" s="431"/>
      <c r="N251" s="432"/>
      <c r="O251" s="432"/>
      <c r="P251" s="432"/>
      <c r="Q251" s="432"/>
      <c r="R251" s="81"/>
      <c r="S251" s="81"/>
    </row>
    <row r="252" spans="1:19" s="83" customFormat="1" ht="18" customHeight="1" x14ac:dyDescent="0.35">
      <c r="A252" s="85"/>
      <c r="B252" s="425"/>
      <c r="C252" s="426"/>
      <c r="D252" s="426"/>
      <c r="E252" s="426"/>
      <c r="F252" s="427"/>
      <c r="G252" s="431"/>
      <c r="H252" s="431"/>
      <c r="I252" s="431"/>
      <c r="J252" s="431"/>
      <c r="K252" s="431"/>
      <c r="L252" s="431"/>
      <c r="M252" s="431"/>
      <c r="N252" s="432"/>
      <c r="O252" s="432"/>
      <c r="P252" s="432"/>
      <c r="Q252" s="432"/>
      <c r="R252" s="81"/>
      <c r="S252" s="81"/>
    </row>
    <row r="253" spans="1:19" s="60" customFormat="1" ht="10.5" customHeight="1" x14ac:dyDescent="0.3">
      <c r="A253" s="85"/>
      <c r="B253" s="116"/>
      <c r="C253" s="191"/>
      <c r="D253" s="191"/>
      <c r="E253" s="191"/>
      <c r="F253" s="191"/>
      <c r="G253" s="191"/>
      <c r="H253" s="191"/>
      <c r="I253" s="191"/>
      <c r="J253" s="191"/>
      <c r="K253" s="191"/>
      <c r="L253" s="191"/>
      <c r="M253" s="191"/>
      <c r="N253" s="191"/>
      <c r="O253" s="191"/>
      <c r="P253" s="191"/>
      <c r="Q253" s="27"/>
      <c r="R253" s="9"/>
      <c r="S253" s="9"/>
    </row>
    <row r="254" spans="1:19" s="83" customFormat="1" ht="18" customHeight="1" x14ac:dyDescent="0.35">
      <c r="A254" s="85"/>
      <c r="B254" s="337" t="s">
        <v>184</v>
      </c>
      <c r="C254" s="337"/>
      <c r="D254" s="337"/>
      <c r="E254" s="337"/>
      <c r="F254" s="337"/>
      <c r="G254" s="337"/>
      <c r="H254" s="337"/>
      <c r="I254" s="337"/>
      <c r="J254" s="337"/>
      <c r="K254" s="337"/>
      <c r="L254" s="337"/>
      <c r="M254" s="337"/>
      <c r="N254" s="337"/>
      <c r="O254" s="337"/>
      <c r="P254" s="337"/>
      <c r="Q254" s="257" t="s">
        <v>10</v>
      </c>
      <c r="R254" s="81"/>
      <c r="S254" s="81"/>
    </row>
    <row r="255" spans="1:19" s="83" customFormat="1" ht="18" customHeight="1" x14ac:dyDescent="0.35">
      <c r="A255" s="85"/>
      <c r="B255" s="337"/>
      <c r="C255" s="337"/>
      <c r="D255" s="337"/>
      <c r="E255" s="337"/>
      <c r="F255" s="337"/>
      <c r="G255" s="337"/>
      <c r="H255" s="337"/>
      <c r="I255" s="337"/>
      <c r="J255" s="337"/>
      <c r="K255" s="337"/>
      <c r="L255" s="337"/>
      <c r="M255" s="337"/>
      <c r="N255" s="337"/>
      <c r="O255" s="337"/>
      <c r="P255" s="337"/>
      <c r="Q255" s="67"/>
      <c r="R255" s="81"/>
      <c r="S255" s="81"/>
    </row>
    <row r="256" spans="1:19" s="83" customFormat="1" ht="18" customHeight="1" x14ac:dyDescent="0.35">
      <c r="A256" s="85"/>
      <c r="B256" s="224"/>
      <c r="C256" s="224"/>
      <c r="D256" s="224"/>
      <c r="E256" s="224"/>
      <c r="F256" s="224"/>
      <c r="G256" s="224"/>
      <c r="H256" s="224"/>
      <c r="I256" s="224"/>
      <c r="J256" s="224"/>
      <c r="K256" s="224"/>
      <c r="L256" s="224"/>
      <c r="M256" s="224"/>
      <c r="N256" s="224"/>
      <c r="O256" s="224"/>
      <c r="P256" s="224"/>
      <c r="Q256" s="67"/>
      <c r="R256" s="81"/>
      <c r="S256" s="81"/>
    </row>
    <row r="257" spans="1:19" s="83" customFormat="1" ht="18" customHeight="1" x14ac:dyDescent="0.35">
      <c r="A257" s="85"/>
      <c r="B257" s="7" t="s">
        <v>6</v>
      </c>
      <c r="C257" s="36"/>
      <c r="D257" s="36"/>
      <c r="E257" s="36"/>
      <c r="F257" s="36"/>
      <c r="G257" s="36"/>
      <c r="H257" s="36"/>
      <c r="I257" s="36"/>
      <c r="J257" s="36"/>
      <c r="K257" s="115"/>
      <c r="L257" s="115"/>
      <c r="M257" s="115"/>
      <c r="N257" s="81"/>
      <c r="O257" s="81"/>
      <c r="P257" s="81"/>
      <c r="Q257" s="67"/>
      <c r="R257" s="81"/>
      <c r="S257" s="81"/>
    </row>
    <row r="258" spans="1:19" s="83" customFormat="1" ht="207.75" customHeight="1" x14ac:dyDescent="0.35">
      <c r="A258" s="85"/>
      <c r="B258" s="459"/>
      <c r="C258" s="460"/>
      <c r="D258" s="460"/>
      <c r="E258" s="460"/>
      <c r="F258" s="460"/>
      <c r="G258" s="460"/>
      <c r="H258" s="460"/>
      <c r="I258" s="460"/>
      <c r="J258" s="460"/>
      <c r="K258" s="460"/>
      <c r="L258" s="460"/>
      <c r="M258" s="460"/>
      <c r="N258" s="460"/>
      <c r="O258" s="460"/>
      <c r="P258" s="460"/>
      <c r="Q258" s="461"/>
      <c r="R258" s="81"/>
      <c r="S258" s="81"/>
    </row>
    <row r="259" spans="1:19" s="60" customFormat="1" ht="20.149999999999999" customHeight="1" x14ac:dyDescent="0.3">
      <c r="A259" s="85"/>
      <c r="B259" s="116"/>
      <c r="C259" s="191"/>
      <c r="D259" s="191"/>
      <c r="E259" s="191"/>
      <c r="F259" s="191"/>
      <c r="G259" s="191"/>
      <c r="H259" s="191"/>
      <c r="I259" s="191"/>
      <c r="J259" s="191"/>
      <c r="K259" s="191"/>
      <c r="L259" s="191"/>
      <c r="M259" s="191"/>
      <c r="N259" s="191"/>
      <c r="O259" s="191"/>
      <c r="P259" s="86"/>
      <c r="Q259" s="262"/>
      <c r="R259" s="10"/>
      <c r="S259" s="9"/>
    </row>
    <row r="260" spans="1:19" s="106" customFormat="1" ht="20.25" customHeight="1" x14ac:dyDescent="0.3">
      <c r="A260" s="85" t="s">
        <v>167</v>
      </c>
      <c r="B260" s="452" t="s">
        <v>48</v>
      </c>
      <c r="C260" s="453"/>
      <c r="D260" s="453"/>
      <c r="E260" s="453"/>
      <c r="F260" s="453"/>
      <c r="G260" s="453"/>
      <c r="H260" s="453"/>
      <c r="I260" s="453"/>
      <c r="J260" s="453"/>
      <c r="K260" s="453"/>
      <c r="L260" s="160"/>
      <c r="M260" s="223"/>
      <c r="N260" s="223"/>
      <c r="O260" s="223"/>
      <c r="P260" s="223"/>
      <c r="Q260" s="164"/>
      <c r="R260" s="223"/>
      <c r="S260" s="223"/>
    </row>
    <row r="261" spans="1:19" s="60" customFormat="1" ht="19.5" customHeight="1" x14ac:dyDescent="0.25">
      <c r="A261" s="85"/>
      <c r="B261" s="496" t="s">
        <v>414</v>
      </c>
      <c r="C261" s="496"/>
      <c r="D261" s="496"/>
      <c r="E261" s="496"/>
      <c r="F261" s="496"/>
      <c r="G261" s="496"/>
      <c r="H261" s="496"/>
      <c r="I261" s="496"/>
      <c r="J261" s="496"/>
      <c r="K261" s="496"/>
      <c r="L261" s="496"/>
      <c r="M261" s="496"/>
      <c r="N261" s="496"/>
      <c r="O261" s="496"/>
      <c r="P261" s="496"/>
      <c r="Q261" s="496"/>
      <c r="R261" s="10"/>
      <c r="S261" s="9"/>
    </row>
    <row r="262" spans="1:19" s="60" customFormat="1" ht="20.149999999999999" customHeight="1" x14ac:dyDescent="0.25">
      <c r="A262" s="85"/>
      <c r="B262" s="496" t="s">
        <v>415</v>
      </c>
      <c r="C262" s="496"/>
      <c r="D262" s="496"/>
      <c r="E262" s="496"/>
      <c r="F262" s="496"/>
      <c r="G262" s="496"/>
      <c r="H262" s="496"/>
      <c r="I262" s="496"/>
      <c r="J262" s="496"/>
      <c r="K262" s="496"/>
      <c r="L262" s="496"/>
      <c r="M262" s="496"/>
      <c r="N262" s="496"/>
      <c r="O262" s="496"/>
      <c r="P262" s="496"/>
      <c r="Q262" s="496"/>
      <c r="R262" s="10"/>
      <c r="S262" s="9"/>
    </row>
    <row r="263" spans="1:19" s="60" customFormat="1" ht="20.149999999999999" customHeight="1" x14ac:dyDescent="0.3">
      <c r="A263" s="85"/>
      <c r="B263" s="116"/>
      <c r="C263" s="191"/>
      <c r="D263" s="191"/>
      <c r="E263" s="191"/>
      <c r="F263" s="191"/>
      <c r="G263" s="191"/>
      <c r="H263" s="191"/>
      <c r="I263" s="191"/>
      <c r="J263" s="191"/>
      <c r="K263" s="191"/>
      <c r="L263" s="191"/>
      <c r="M263" s="191"/>
      <c r="N263" s="191"/>
      <c r="O263" s="191"/>
      <c r="P263" s="86"/>
      <c r="Q263" s="262"/>
      <c r="R263" s="10"/>
      <c r="S263" s="9"/>
    </row>
    <row r="264" spans="1:19" s="106" customFormat="1" ht="21.75" customHeight="1" x14ac:dyDescent="0.25">
      <c r="A264" s="85"/>
      <c r="B264" s="182" t="s">
        <v>170</v>
      </c>
      <c r="C264" s="223"/>
      <c r="D264" s="223"/>
      <c r="E264" s="235"/>
      <c r="F264" s="223"/>
      <c r="G264" s="223"/>
      <c r="H264" s="223"/>
      <c r="I264" s="160"/>
      <c r="J264" s="160"/>
      <c r="K264" s="160"/>
      <c r="L264" s="160"/>
      <c r="M264" s="223"/>
      <c r="N264" s="223"/>
      <c r="O264" s="223"/>
      <c r="P264" s="223"/>
      <c r="Q264" s="223"/>
      <c r="R264" s="223"/>
      <c r="S264" s="223"/>
    </row>
    <row r="265" spans="1:19" s="106" customFormat="1" ht="19.75" customHeight="1" x14ac:dyDescent="0.25">
      <c r="A265" s="85"/>
      <c r="B265" s="183" t="s">
        <v>46</v>
      </c>
      <c r="C265" s="186" t="s">
        <v>10</v>
      </c>
      <c r="D265" s="223"/>
      <c r="E265" s="235" t="s">
        <v>41</v>
      </c>
      <c r="F265" s="223"/>
      <c r="G265" s="223"/>
      <c r="H265" s="223"/>
      <c r="I265" s="160"/>
      <c r="J265" s="160"/>
      <c r="K265" s="160"/>
      <c r="L265" s="160"/>
      <c r="M265" s="223"/>
      <c r="N265" s="223"/>
      <c r="O265" s="223"/>
      <c r="P265" s="223"/>
      <c r="Q265" s="223"/>
      <c r="R265" s="223"/>
      <c r="S265" s="223"/>
    </row>
    <row r="266" spans="1:19" s="106" customFormat="1" ht="4" customHeight="1" x14ac:dyDescent="0.25">
      <c r="A266" s="85"/>
      <c r="B266" s="216"/>
      <c r="C266" s="223"/>
      <c r="D266" s="223"/>
      <c r="E266" s="223"/>
      <c r="F266" s="223"/>
      <c r="G266" s="223"/>
      <c r="H266" s="223"/>
      <c r="I266" s="160"/>
      <c r="J266" s="160"/>
      <c r="K266" s="160"/>
      <c r="L266" s="160"/>
      <c r="M266" s="223"/>
      <c r="N266" s="223"/>
      <c r="O266" s="223"/>
      <c r="P266" s="223"/>
      <c r="Q266" s="223"/>
      <c r="R266" s="223"/>
      <c r="S266" s="223"/>
    </row>
    <row r="267" spans="1:19" s="106" customFormat="1" ht="19.75" customHeight="1" x14ac:dyDescent="0.25">
      <c r="A267" s="85"/>
      <c r="B267" s="183" t="s">
        <v>47</v>
      </c>
      <c r="C267" s="186" t="s">
        <v>10</v>
      </c>
      <c r="D267" s="223"/>
      <c r="E267" s="235" t="s">
        <v>194</v>
      </c>
      <c r="F267" s="223"/>
      <c r="G267" s="223"/>
      <c r="H267" s="223"/>
      <c r="I267" s="160"/>
      <c r="J267" s="160"/>
      <c r="K267" s="160"/>
      <c r="L267" s="160"/>
      <c r="M267" s="223"/>
      <c r="N267" s="223"/>
      <c r="O267" s="223"/>
      <c r="P267" s="223"/>
      <c r="Q267" s="223"/>
      <c r="R267" s="223"/>
      <c r="S267" s="223"/>
    </row>
    <row r="268" spans="1:19" s="106" customFormat="1" ht="4" customHeight="1" x14ac:dyDescent="0.25">
      <c r="A268" s="85"/>
      <c r="B268" s="216"/>
      <c r="C268" s="223"/>
      <c r="D268" s="223"/>
      <c r="E268" s="223"/>
      <c r="F268" s="223"/>
      <c r="G268" s="223"/>
      <c r="H268" s="223"/>
      <c r="I268" s="160"/>
      <c r="J268" s="160"/>
      <c r="K268" s="160"/>
      <c r="L268" s="160"/>
      <c r="M268" s="223"/>
      <c r="N268" s="223"/>
      <c r="O268" s="223"/>
      <c r="P268" s="223"/>
      <c r="Q268" s="223"/>
      <c r="R268" s="223"/>
      <c r="S268" s="223"/>
    </row>
    <row r="269" spans="1:19" s="106" customFormat="1" ht="19.75" customHeight="1" x14ac:dyDescent="0.25">
      <c r="A269" s="85"/>
      <c r="B269" s="183" t="s">
        <v>417</v>
      </c>
      <c r="C269" s="186" t="s">
        <v>10</v>
      </c>
      <c r="D269" s="223"/>
      <c r="E269" s="235" t="s">
        <v>398</v>
      </c>
      <c r="F269" s="223"/>
      <c r="G269" s="223"/>
      <c r="H269" s="223"/>
      <c r="I269" s="160"/>
      <c r="J269" s="160"/>
      <c r="K269" s="160"/>
      <c r="L269" s="160"/>
      <c r="M269" s="223"/>
      <c r="N269" s="223"/>
      <c r="O269" s="223"/>
      <c r="P269" s="223"/>
      <c r="Q269" s="223"/>
      <c r="R269" s="223"/>
      <c r="S269" s="223"/>
    </row>
    <row r="270" spans="1:19" s="106" customFormat="1" ht="4" customHeight="1" x14ac:dyDescent="0.25">
      <c r="A270" s="85"/>
      <c r="B270" s="216"/>
      <c r="C270" s="223"/>
      <c r="D270" s="223"/>
      <c r="E270" s="223"/>
      <c r="F270" s="223"/>
      <c r="G270" s="223"/>
      <c r="H270" s="223"/>
      <c r="I270" s="160"/>
      <c r="J270" s="160"/>
      <c r="K270" s="160"/>
      <c r="L270" s="160"/>
      <c r="M270" s="223"/>
      <c r="N270" s="223"/>
      <c r="O270" s="223"/>
      <c r="P270" s="223"/>
      <c r="Q270" s="223"/>
      <c r="R270" s="223"/>
      <c r="S270" s="223"/>
    </row>
    <row r="271" spans="1:19" s="60" customFormat="1" ht="23.5" customHeight="1" x14ac:dyDescent="0.25">
      <c r="A271" s="85"/>
      <c r="B271" s="183" t="s">
        <v>418</v>
      </c>
      <c r="C271" s="186" t="s">
        <v>10</v>
      </c>
      <c r="D271" s="223"/>
      <c r="E271" s="235" t="s">
        <v>195</v>
      </c>
      <c r="F271" s="235"/>
      <c r="G271" s="4"/>
      <c r="H271" s="160"/>
      <c r="I271" s="4"/>
      <c r="J271" s="186" t="s">
        <v>10</v>
      </c>
      <c r="K271" s="235" t="s">
        <v>185</v>
      </c>
      <c r="L271" s="235"/>
      <c r="M271" s="235"/>
      <c r="N271" s="4"/>
      <c r="O271" s="235"/>
      <c r="P271" s="223"/>
      <c r="Q271" s="223"/>
      <c r="R271" s="223"/>
      <c r="S271" s="223"/>
    </row>
    <row r="272" spans="1:19" s="106" customFormat="1" ht="4" customHeight="1" x14ac:dyDescent="0.25">
      <c r="A272" s="85"/>
      <c r="B272" s="216"/>
      <c r="C272" s="223"/>
      <c r="D272" s="223"/>
      <c r="E272" s="223"/>
      <c r="F272" s="223"/>
      <c r="G272" s="223"/>
      <c r="H272" s="223"/>
      <c r="I272" s="160"/>
      <c r="J272" s="160"/>
      <c r="K272" s="160"/>
      <c r="L272" s="160"/>
      <c r="M272" s="223"/>
      <c r="N272" s="223"/>
      <c r="O272" s="223"/>
      <c r="P272" s="223"/>
      <c r="Q272" s="223"/>
      <c r="R272" s="223"/>
      <c r="S272" s="223"/>
    </row>
    <row r="273" spans="1:19" s="106" customFormat="1" ht="19.75" customHeight="1" x14ac:dyDescent="0.25">
      <c r="A273" s="85"/>
      <c r="B273" s="183" t="s">
        <v>419</v>
      </c>
      <c r="C273" s="186" t="s">
        <v>10</v>
      </c>
      <c r="D273" s="223"/>
      <c r="E273" s="235" t="s">
        <v>463</v>
      </c>
      <c r="F273" s="223"/>
      <c r="G273" s="223"/>
      <c r="H273" s="223"/>
      <c r="I273" s="160"/>
      <c r="J273" s="160"/>
      <c r="K273" s="160"/>
      <c r="L273" s="160"/>
      <c r="M273" s="223"/>
      <c r="N273" s="223"/>
      <c r="O273" s="223"/>
      <c r="P273" s="223"/>
      <c r="Q273" s="223"/>
      <c r="R273" s="223"/>
      <c r="S273" s="223"/>
    </row>
    <row r="274" spans="1:19" s="106" customFormat="1" ht="4" customHeight="1" x14ac:dyDescent="0.25">
      <c r="A274" s="85"/>
      <c r="B274" s="216"/>
      <c r="C274" s="223"/>
      <c r="D274" s="223"/>
      <c r="E274" s="223"/>
      <c r="F274" s="223"/>
      <c r="G274" s="223"/>
      <c r="H274" s="223"/>
      <c r="I274" s="160"/>
      <c r="J274" s="160"/>
      <c r="K274" s="160"/>
      <c r="L274" s="160"/>
      <c r="M274" s="223"/>
      <c r="N274" s="223"/>
      <c r="O274" s="223"/>
      <c r="P274" s="223"/>
      <c r="Q274" s="223"/>
      <c r="R274" s="223"/>
      <c r="S274" s="223"/>
    </row>
    <row r="275" spans="1:19" s="106" customFormat="1" ht="4" customHeight="1" x14ac:dyDescent="0.25">
      <c r="A275" s="85"/>
      <c r="B275" s="223"/>
      <c r="C275" s="223"/>
      <c r="D275" s="223"/>
      <c r="E275" s="223"/>
      <c r="F275" s="223"/>
      <c r="G275" s="223"/>
      <c r="H275" s="223"/>
      <c r="I275" s="160"/>
      <c r="J275" s="160"/>
      <c r="K275" s="160"/>
      <c r="L275" s="160"/>
      <c r="M275" s="223"/>
      <c r="N275" s="223"/>
      <c r="O275" s="223"/>
      <c r="P275" s="223"/>
      <c r="Q275" s="223"/>
      <c r="R275" s="223"/>
      <c r="S275" s="223"/>
    </row>
    <row r="276" spans="1:19" s="60" customFormat="1" ht="21" customHeight="1" x14ac:dyDescent="0.25">
      <c r="A276" s="85"/>
      <c r="B276" s="183" t="s">
        <v>420</v>
      </c>
      <c r="C276" s="186" t="s">
        <v>10</v>
      </c>
      <c r="D276" s="223"/>
      <c r="E276" s="235" t="s">
        <v>447</v>
      </c>
      <c r="F276" s="223"/>
      <c r="G276" s="223"/>
      <c r="H276" s="223"/>
      <c r="I276" s="160"/>
      <c r="J276" s="160"/>
      <c r="K276" s="160"/>
      <c r="L276" s="160"/>
      <c r="M276" s="223"/>
      <c r="N276" s="223"/>
      <c r="O276" s="223"/>
      <c r="P276" s="223"/>
      <c r="Q276" s="223"/>
      <c r="R276" s="223"/>
      <c r="S276" s="223"/>
    </row>
    <row r="277" spans="1:19" s="60" customFormat="1" ht="4" customHeight="1" x14ac:dyDescent="0.25">
      <c r="A277" s="85"/>
      <c r="B277" s="216"/>
      <c r="C277" s="223"/>
      <c r="D277" s="223"/>
      <c r="E277" s="223"/>
      <c r="F277" s="223"/>
      <c r="G277" s="223"/>
      <c r="H277" s="223"/>
      <c r="I277" s="160"/>
      <c r="J277" s="160"/>
      <c r="K277" s="160"/>
      <c r="L277" s="160"/>
      <c r="M277" s="223"/>
      <c r="N277" s="223"/>
      <c r="O277" s="223"/>
      <c r="P277" s="223"/>
      <c r="Q277" s="223"/>
      <c r="R277" s="223"/>
      <c r="S277" s="223"/>
    </row>
    <row r="278" spans="1:19" s="106" customFormat="1" ht="4" customHeight="1" x14ac:dyDescent="0.25">
      <c r="A278" s="85"/>
      <c r="B278" s="223"/>
      <c r="C278" s="223"/>
      <c r="D278" s="223"/>
      <c r="E278" s="223"/>
      <c r="F278" s="223"/>
      <c r="G278" s="223"/>
      <c r="H278" s="223"/>
      <c r="I278" s="160"/>
      <c r="J278" s="160"/>
      <c r="K278" s="160"/>
      <c r="L278" s="160"/>
      <c r="M278" s="223"/>
      <c r="N278" s="223"/>
      <c r="O278" s="223"/>
      <c r="P278" s="223"/>
      <c r="Q278" s="223"/>
      <c r="R278" s="223"/>
      <c r="S278" s="223"/>
    </row>
    <row r="279" spans="1:19" s="106" customFormat="1" ht="4" customHeight="1" x14ac:dyDescent="0.25">
      <c r="A279" s="85"/>
      <c r="B279" s="265"/>
      <c r="C279" s="265"/>
      <c r="D279" s="265"/>
      <c r="E279" s="265"/>
      <c r="F279" s="265"/>
      <c r="G279" s="265"/>
      <c r="H279" s="265"/>
      <c r="I279" s="160"/>
      <c r="J279" s="160"/>
      <c r="K279" s="160"/>
      <c r="L279" s="160"/>
      <c r="M279" s="265"/>
      <c r="N279" s="265"/>
      <c r="O279" s="265"/>
      <c r="P279" s="265"/>
      <c r="Q279" s="265"/>
      <c r="R279" s="265"/>
      <c r="S279" s="265"/>
    </row>
    <row r="280" spans="1:19" s="106" customFormat="1" ht="22" customHeight="1" x14ac:dyDescent="0.25">
      <c r="A280" s="85"/>
      <c r="B280" s="268" t="s">
        <v>421</v>
      </c>
      <c r="C280" s="186" t="s">
        <v>10</v>
      </c>
      <c r="D280" s="265"/>
      <c r="E280" s="288" t="s">
        <v>448</v>
      </c>
      <c r="F280" s="288"/>
      <c r="G280" s="288"/>
      <c r="H280" s="288"/>
      <c r="I280" s="288"/>
      <c r="J280" s="288"/>
      <c r="K280" s="288"/>
      <c r="L280" s="288"/>
      <c r="M280" s="265"/>
      <c r="N280" s="265"/>
      <c r="O280" s="265"/>
      <c r="P280" s="265"/>
      <c r="Q280" s="265"/>
      <c r="R280" s="265"/>
      <c r="S280" s="265"/>
    </row>
    <row r="281" spans="1:19" s="106" customFormat="1" ht="10.5" customHeight="1" x14ac:dyDescent="0.25">
      <c r="A281" s="85"/>
      <c r="B281" s="268"/>
      <c r="C281" s="268"/>
      <c r="D281" s="268"/>
      <c r="E281" s="268"/>
      <c r="F281" s="265"/>
      <c r="G281" s="265"/>
      <c r="H281" s="265"/>
      <c r="I281" s="265"/>
      <c r="J281" s="265"/>
      <c r="K281" s="265"/>
      <c r="L281" s="265"/>
      <c r="M281" s="265"/>
      <c r="N281" s="265"/>
      <c r="O281" s="265"/>
      <c r="P281" s="265"/>
      <c r="Q281" s="265"/>
      <c r="R281" s="265"/>
      <c r="S281" s="265"/>
    </row>
    <row r="282" spans="1:19" s="106" customFormat="1" ht="22" customHeight="1" x14ac:dyDescent="0.25">
      <c r="A282" s="85"/>
      <c r="B282" s="268" t="s">
        <v>422</v>
      </c>
      <c r="C282" s="186" t="s">
        <v>10</v>
      </c>
      <c r="D282" s="265"/>
      <c r="E282" s="265" t="s">
        <v>449</v>
      </c>
      <c r="F282" s="265"/>
      <c r="G282" s="265"/>
      <c r="H282" s="265"/>
      <c r="I282" s="265"/>
      <c r="J282" s="265"/>
      <c r="K282" s="265"/>
      <c r="L282" s="265"/>
      <c r="M282" s="265"/>
      <c r="N282" s="265"/>
      <c r="O282" s="265"/>
      <c r="P282" s="265"/>
      <c r="Q282" s="265"/>
      <c r="R282" s="265"/>
      <c r="S282" s="265"/>
    </row>
    <row r="283" spans="1:19" s="106" customFormat="1" ht="21.75" customHeight="1" x14ac:dyDescent="0.25">
      <c r="A283" s="85"/>
      <c r="B283" s="182" t="s">
        <v>171</v>
      </c>
      <c r="C283" s="223"/>
      <c r="D283" s="223"/>
      <c r="E283" s="223"/>
      <c r="F283" s="223"/>
      <c r="G283" s="223"/>
      <c r="H283" s="223"/>
      <c r="I283" s="160"/>
      <c r="J283" s="160"/>
      <c r="K283" s="160"/>
      <c r="L283" s="160"/>
      <c r="M283" s="223"/>
      <c r="N283" s="223"/>
      <c r="O283" s="223"/>
      <c r="P283" s="223"/>
      <c r="Q283" s="223"/>
      <c r="R283" s="223"/>
      <c r="S283" s="223"/>
    </row>
    <row r="284" spans="1:19" s="106" customFormat="1" ht="20.149999999999999" customHeight="1" x14ac:dyDescent="0.25">
      <c r="A284" s="85"/>
      <c r="B284" s="183" t="s">
        <v>421</v>
      </c>
      <c r="C284" s="186" t="s">
        <v>10</v>
      </c>
      <c r="D284" s="223"/>
      <c r="E284" s="235" t="s">
        <v>409</v>
      </c>
      <c r="F284" s="223"/>
      <c r="G284" s="223"/>
      <c r="H284" s="223"/>
      <c r="I284" s="160"/>
      <c r="J284" s="160"/>
      <c r="K284" s="160"/>
      <c r="L284" s="160"/>
      <c r="M284" s="223"/>
      <c r="N284" s="223"/>
      <c r="O284" s="223"/>
      <c r="P284" s="223"/>
      <c r="Q284" s="223"/>
      <c r="R284" s="223"/>
      <c r="S284" s="223"/>
    </row>
    <row r="285" spans="1:19" s="106" customFormat="1" ht="10" customHeight="1" x14ac:dyDescent="0.25">
      <c r="A285" s="85"/>
      <c r="B285" s="216"/>
      <c r="C285" s="223"/>
      <c r="D285" s="223"/>
      <c r="E285" s="223"/>
      <c r="F285" s="223"/>
      <c r="G285" s="223"/>
      <c r="H285" s="223"/>
      <c r="I285" s="160"/>
      <c r="J285" s="160"/>
      <c r="K285" s="160"/>
      <c r="L285" s="160"/>
      <c r="M285" s="223"/>
      <c r="N285" s="223"/>
      <c r="O285" s="223"/>
      <c r="P285" s="223"/>
      <c r="Q285" s="223"/>
      <c r="R285" s="223"/>
      <c r="S285" s="223"/>
    </row>
    <row r="286" spans="1:19" s="106" customFormat="1" ht="20.149999999999999" customHeight="1" x14ac:dyDescent="0.25">
      <c r="A286" s="85"/>
      <c r="B286" s="183" t="s">
        <v>422</v>
      </c>
      <c r="C286" s="186" t="s">
        <v>10</v>
      </c>
      <c r="D286" s="223"/>
      <c r="E286" s="235" t="s">
        <v>192</v>
      </c>
      <c r="F286" s="223"/>
      <c r="G286" s="223"/>
      <c r="H286" s="223"/>
      <c r="I286" s="160"/>
      <c r="J286" s="160"/>
      <c r="K286" s="160"/>
      <c r="L286" s="160"/>
      <c r="M286" s="223"/>
      <c r="N286" s="223"/>
      <c r="O286" s="223"/>
      <c r="P286" s="223"/>
      <c r="Q286" s="223"/>
      <c r="R286" s="223"/>
      <c r="S286" s="223"/>
    </row>
    <row r="287" spans="1:19" s="106" customFormat="1" ht="10" customHeight="1" x14ac:dyDescent="0.25">
      <c r="A287" s="85"/>
      <c r="B287" s="216"/>
      <c r="C287" s="223"/>
      <c r="D287" s="223"/>
      <c r="E287" s="223"/>
      <c r="F287" s="223"/>
      <c r="G287" s="223"/>
      <c r="H287" s="223"/>
      <c r="I287" s="160"/>
      <c r="J287" s="160"/>
      <c r="K287" s="160"/>
      <c r="L287" s="160"/>
      <c r="M287" s="223"/>
      <c r="N287" s="223"/>
      <c r="O287" s="223"/>
      <c r="P287" s="223"/>
      <c r="Q287" s="223"/>
      <c r="R287" s="223"/>
      <c r="S287" s="223"/>
    </row>
    <row r="288" spans="1:19" s="106" customFormat="1" ht="20.149999999999999" customHeight="1" x14ac:dyDescent="0.25">
      <c r="A288" s="85"/>
      <c r="B288" s="183" t="s">
        <v>423</v>
      </c>
      <c r="C288" s="186" t="s">
        <v>10</v>
      </c>
      <c r="D288" s="223"/>
      <c r="E288" s="235" t="s">
        <v>190</v>
      </c>
      <c r="F288" s="223"/>
      <c r="G288" s="223"/>
      <c r="H288" s="223"/>
      <c r="I288" s="160"/>
      <c r="J288" s="160"/>
      <c r="K288" s="160"/>
      <c r="L288" s="160"/>
      <c r="M288" s="223"/>
      <c r="N288" s="223"/>
      <c r="O288" s="223"/>
      <c r="P288" s="223"/>
      <c r="Q288" s="223"/>
      <c r="R288" s="223"/>
      <c r="S288" s="223"/>
    </row>
    <row r="289" spans="1:19" s="106" customFormat="1" ht="10" customHeight="1" x14ac:dyDescent="0.25">
      <c r="A289" s="85"/>
      <c r="B289" s="216"/>
      <c r="C289" s="223"/>
      <c r="D289" s="223"/>
      <c r="E289" s="223"/>
      <c r="F289" s="223"/>
      <c r="G289" s="223"/>
      <c r="H289" s="223"/>
      <c r="I289" s="160"/>
      <c r="J289" s="160"/>
      <c r="K289" s="160"/>
      <c r="L289" s="160"/>
      <c r="M289" s="223"/>
      <c r="N289" s="223"/>
      <c r="O289" s="223"/>
      <c r="P289" s="223"/>
      <c r="Q289" s="223"/>
      <c r="R289" s="223"/>
      <c r="S289" s="223"/>
    </row>
    <row r="290" spans="1:19" s="106" customFormat="1" ht="20.149999999999999" customHeight="1" x14ac:dyDescent="0.25">
      <c r="A290" s="85"/>
      <c r="B290" s="183" t="s">
        <v>424</v>
      </c>
      <c r="C290" s="186" t="s">
        <v>10</v>
      </c>
      <c r="D290" s="223"/>
      <c r="E290" s="235" t="s">
        <v>191</v>
      </c>
      <c r="F290" s="223"/>
      <c r="G290" s="223"/>
      <c r="H290" s="223"/>
      <c r="I290" s="160"/>
      <c r="J290" s="160"/>
      <c r="K290" s="160"/>
      <c r="L290" s="160"/>
      <c r="M290" s="223"/>
      <c r="N290" s="223"/>
      <c r="O290" s="223"/>
      <c r="P290" s="223"/>
      <c r="Q290" s="223"/>
      <c r="R290" s="223"/>
      <c r="S290" s="223"/>
    </row>
    <row r="291" spans="1:19" s="106" customFormat="1" ht="10" customHeight="1" x14ac:dyDescent="0.25">
      <c r="A291" s="85"/>
      <c r="B291" s="216"/>
      <c r="C291" s="223"/>
      <c r="D291" s="223"/>
      <c r="E291" s="223"/>
      <c r="F291" s="223"/>
      <c r="G291" s="223"/>
      <c r="H291" s="223"/>
      <c r="I291" s="160"/>
      <c r="J291" s="160"/>
      <c r="K291" s="160"/>
      <c r="L291" s="160"/>
      <c r="M291" s="223"/>
      <c r="N291" s="223"/>
      <c r="O291" s="223"/>
      <c r="P291" s="223"/>
      <c r="Q291" s="223"/>
      <c r="R291" s="223"/>
      <c r="S291" s="223"/>
    </row>
    <row r="292" spans="1:19" s="106" customFormat="1" ht="20.149999999999999" customHeight="1" x14ac:dyDescent="0.25">
      <c r="A292" s="85"/>
      <c r="B292" s="183" t="s">
        <v>425</v>
      </c>
      <c r="C292" s="186" t="s">
        <v>10</v>
      </c>
      <c r="D292" s="223"/>
      <c r="E292" s="235" t="s">
        <v>193</v>
      </c>
      <c r="F292" s="223"/>
      <c r="G292" s="223"/>
      <c r="H292" s="223"/>
      <c r="I292" s="160"/>
      <c r="J292" s="160"/>
      <c r="K292" s="160"/>
      <c r="L292" s="160"/>
      <c r="M292" s="223"/>
      <c r="N292" s="223"/>
      <c r="O292" s="223"/>
      <c r="P292" s="223"/>
      <c r="Q292" s="223"/>
      <c r="R292" s="223"/>
      <c r="S292" s="223"/>
    </row>
    <row r="293" spans="1:19" s="106" customFormat="1" ht="10" customHeight="1" x14ac:dyDescent="0.25">
      <c r="A293" s="85"/>
      <c r="B293" s="216"/>
      <c r="C293" s="223"/>
      <c r="D293" s="223"/>
      <c r="E293" s="223"/>
      <c r="F293" s="223"/>
      <c r="G293" s="223"/>
      <c r="H293" s="223"/>
      <c r="I293" s="160"/>
      <c r="J293" s="160"/>
      <c r="K293" s="160"/>
      <c r="L293" s="160"/>
      <c r="M293" s="223"/>
      <c r="N293" s="223"/>
      <c r="O293" s="223"/>
      <c r="P293" s="223"/>
      <c r="Q293" s="223"/>
      <c r="R293" s="223"/>
      <c r="S293" s="223"/>
    </row>
    <row r="294" spans="1:19" s="106" customFormat="1" ht="20.149999999999999" customHeight="1" x14ac:dyDescent="0.25">
      <c r="A294" s="85"/>
      <c r="B294" s="183" t="s">
        <v>426</v>
      </c>
      <c r="C294" s="186" t="s">
        <v>10</v>
      </c>
      <c r="D294" s="223"/>
      <c r="E294" s="235" t="s">
        <v>197</v>
      </c>
      <c r="F294" s="223"/>
      <c r="G294" s="223"/>
      <c r="H294" s="223"/>
      <c r="I294" s="160"/>
      <c r="J294" s="160"/>
      <c r="K294" s="160"/>
      <c r="L294" s="160"/>
      <c r="M294" s="223"/>
      <c r="N294" s="223"/>
      <c r="O294" s="223"/>
      <c r="P294" s="223"/>
      <c r="Q294" s="223"/>
      <c r="R294" s="223"/>
      <c r="S294" s="223"/>
    </row>
    <row r="295" spans="1:19" s="106" customFormat="1" ht="10" customHeight="1" x14ac:dyDescent="0.25">
      <c r="A295" s="85"/>
      <c r="B295" s="216"/>
      <c r="C295" s="223"/>
      <c r="D295" s="223"/>
      <c r="E295" s="223"/>
      <c r="F295" s="223"/>
      <c r="G295" s="223"/>
      <c r="H295" s="223"/>
      <c r="I295" s="160"/>
      <c r="J295" s="160"/>
      <c r="K295" s="160"/>
      <c r="L295" s="160"/>
      <c r="M295" s="223"/>
      <c r="N295" s="223"/>
      <c r="O295" s="223"/>
      <c r="P295" s="223"/>
      <c r="Q295" s="223"/>
      <c r="R295" s="223"/>
      <c r="S295" s="223"/>
    </row>
    <row r="296" spans="1:19" s="106" customFormat="1" ht="20.149999999999999" customHeight="1" x14ac:dyDescent="0.25">
      <c r="A296" s="85"/>
      <c r="B296" s="183" t="s">
        <v>427</v>
      </c>
      <c r="C296" s="186" t="s">
        <v>10</v>
      </c>
      <c r="D296" s="223"/>
      <c r="E296" s="235" t="s">
        <v>410</v>
      </c>
      <c r="F296" s="223"/>
      <c r="G296" s="223"/>
      <c r="H296" s="223"/>
      <c r="I296" s="160"/>
      <c r="J296" s="160"/>
      <c r="K296" s="160"/>
      <c r="L296" s="160"/>
      <c r="M296" s="223"/>
      <c r="N296" s="223"/>
      <c r="O296" s="223"/>
      <c r="P296" s="223"/>
      <c r="Q296" s="223"/>
      <c r="R296" s="223"/>
      <c r="S296" s="223"/>
    </row>
    <row r="297" spans="1:19" s="60" customFormat="1" ht="20.25" customHeight="1" x14ac:dyDescent="0.3">
      <c r="A297" s="85"/>
      <c r="B297" s="111"/>
      <c r="C297" s="164"/>
      <c r="D297" s="223"/>
      <c r="E297" s="217"/>
      <c r="F297" s="235"/>
      <c r="G297" s="235"/>
      <c r="H297" s="235"/>
      <c r="I297" s="235"/>
      <c r="J297" s="235"/>
      <c r="K297" s="235"/>
      <c r="L297" s="235"/>
      <c r="M297" s="235"/>
      <c r="N297" s="235"/>
      <c r="O297" s="223"/>
      <c r="P297" s="223"/>
      <c r="Q297" s="223"/>
      <c r="R297" s="223"/>
      <c r="S297" s="223"/>
    </row>
    <row r="298" spans="1:19" s="60" customFormat="1" ht="20.25" customHeight="1" x14ac:dyDescent="0.3">
      <c r="A298" s="85"/>
      <c r="B298" s="111"/>
      <c r="C298" s="164"/>
      <c r="D298" s="269"/>
      <c r="E298" s="272"/>
      <c r="F298" s="270"/>
      <c r="G298" s="270"/>
      <c r="H298" s="270"/>
      <c r="I298" s="270"/>
      <c r="J298" s="270"/>
      <c r="K298" s="270"/>
      <c r="L298" s="270"/>
      <c r="M298" s="270"/>
      <c r="N298" s="270"/>
      <c r="O298" s="269"/>
      <c r="P298" s="269"/>
      <c r="Q298" s="269"/>
      <c r="R298" s="269"/>
      <c r="S298" s="269"/>
    </row>
    <row r="299" spans="1:19" s="60" customFormat="1" ht="20.25" customHeight="1" x14ac:dyDescent="0.3">
      <c r="A299" s="85"/>
      <c r="B299" s="111"/>
      <c r="C299" s="164"/>
      <c r="D299" s="269"/>
      <c r="E299" s="272"/>
      <c r="F299" s="270"/>
      <c r="G299" s="270"/>
      <c r="H299" s="270"/>
      <c r="I299" s="270"/>
      <c r="J299" s="270"/>
      <c r="K299" s="270"/>
      <c r="L299" s="270"/>
      <c r="M299" s="270"/>
      <c r="N299" s="270"/>
      <c r="O299" s="269"/>
      <c r="P299" s="269"/>
      <c r="Q299" s="269"/>
      <c r="R299" s="269"/>
      <c r="S299" s="269"/>
    </row>
    <row r="300" spans="1:19" s="60" customFormat="1" ht="20.25" customHeight="1" x14ac:dyDescent="0.3">
      <c r="A300" s="85"/>
      <c r="B300" s="111"/>
      <c r="C300" s="164"/>
      <c r="D300" s="269"/>
      <c r="E300" s="272"/>
      <c r="F300" s="270"/>
      <c r="G300" s="270"/>
      <c r="H300" s="270"/>
      <c r="I300" s="270"/>
      <c r="J300" s="270"/>
      <c r="K300" s="270"/>
      <c r="L300" s="270"/>
      <c r="M300" s="270"/>
      <c r="N300" s="270"/>
      <c r="O300" s="269"/>
      <c r="P300" s="269"/>
      <c r="Q300" s="269"/>
      <c r="R300" s="269"/>
      <c r="S300" s="269"/>
    </row>
    <row r="301" spans="1:19" s="60" customFormat="1" ht="20.25" customHeight="1" x14ac:dyDescent="0.3">
      <c r="A301" s="85"/>
      <c r="B301" s="111"/>
      <c r="C301" s="164"/>
      <c r="D301" s="269"/>
      <c r="E301" s="272"/>
      <c r="F301" s="270"/>
      <c r="G301" s="270"/>
      <c r="H301" s="270"/>
      <c r="I301" s="270"/>
      <c r="J301" s="270"/>
      <c r="K301" s="270"/>
      <c r="L301" s="270"/>
      <c r="M301" s="270"/>
      <c r="N301" s="270"/>
      <c r="O301" s="269"/>
      <c r="P301" s="269"/>
      <c r="Q301" s="269"/>
      <c r="R301" s="269"/>
      <c r="S301" s="269"/>
    </row>
    <row r="302" spans="1:19" s="60" customFormat="1" ht="20.25" customHeight="1" x14ac:dyDescent="0.3">
      <c r="A302" s="85"/>
      <c r="B302" s="111"/>
      <c r="C302" s="164"/>
      <c r="D302" s="269"/>
      <c r="E302" s="272"/>
      <c r="F302" s="270"/>
      <c r="G302" s="270"/>
      <c r="H302" s="270"/>
      <c r="I302" s="270"/>
      <c r="J302" s="270"/>
      <c r="K302" s="270"/>
      <c r="L302" s="270"/>
      <c r="M302" s="270"/>
      <c r="N302" s="270"/>
      <c r="O302" s="269"/>
      <c r="P302" s="269"/>
      <c r="Q302" s="269"/>
      <c r="R302" s="269"/>
      <c r="S302" s="269"/>
    </row>
    <row r="303" spans="1:19" s="106" customFormat="1" ht="20.25" customHeight="1" x14ac:dyDescent="0.3">
      <c r="A303" s="85" t="s">
        <v>172</v>
      </c>
      <c r="B303" s="452" t="s">
        <v>173</v>
      </c>
      <c r="C303" s="453"/>
      <c r="D303" s="453"/>
      <c r="E303" s="453"/>
      <c r="F303" s="453"/>
      <c r="G303" s="453"/>
      <c r="H303" s="453"/>
      <c r="I303" s="453"/>
      <c r="J303" s="453"/>
      <c r="K303" s="453"/>
      <c r="L303" s="160"/>
      <c r="M303" s="223"/>
      <c r="N303" s="223"/>
      <c r="O303" s="223"/>
      <c r="P303" s="223"/>
      <c r="Q303" s="164"/>
      <c r="R303" s="223"/>
      <c r="S303" s="223"/>
    </row>
    <row r="304" spans="1:19" ht="21.75" customHeight="1" x14ac:dyDescent="0.25">
      <c r="A304" s="85"/>
      <c r="B304" s="228"/>
      <c r="C304" s="228"/>
      <c r="D304" s="228"/>
      <c r="E304" s="452" t="s">
        <v>89</v>
      </c>
      <c r="F304" s="452"/>
      <c r="G304" s="452"/>
      <c r="H304" s="452"/>
      <c r="I304" s="452"/>
      <c r="J304" s="452"/>
      <c r="K304" s="452"/>
      <c r="L304" s="452"/>
      <c r="M304" s="223"/>
      <c r="N304" s="223"/>
      <c r="O304" s="223"/>
      <c r="P304" s="223"/>
      <c r="Q304" s="223"/>
      <c r="R304" s="223"/>
      <c r="S304" s="223"/>
    </row>
    <row r="305" spans="1:19" s="60" customFormat="1" ht="21" customHeight="1" x14ac:dyDescent="0.25">
      <c r="A305" s="85"/>
      <c r="B305" s="183" t="s">
        <v>77</v>
      </c>
      <c r="C305" s="186" t="s">
        <v>9</v>
      </c>
      <c r="D305" s="223"/>
      <c r="E305" s="337" t="s">
        <v>129</v>
      </c>
      <c r="F305" s="337"/>
      <c r="G305" s="337"/>
      <c r="H305" s="337"/>
      <c r="I305" s="337"/>
      <c r="J305" s="337"/>
      <c r="K305" s="337"/>
      <c r="L305" s="337"/>
      <c r="M305" s="337"/>
      <c r="N305" s="337"/>
      <c r="O305" s="337"/>
      <c r="P305" s="337"/>
      <c r="Q305" s="337"/>
      <c r="R305" s="337"/>
      <c r="S305" s="337"/>
    </row>
    <row r="306" spans="1:19" s="60" customFormat="1" ht="27.75" customHeight="1" x14ac:dyDescent="0.25">
      <c r="A306" s="85"/>
      <c r="B306" s="223"/>
      <c r="C306" s="89"/>
      <c r="D306" s="223"/>
      <c r="E306" s="337"/>
      <c r="F306" s="337"/>
      <c r="G306" s="337"/>
      <c r="H306" s="337"/>
      <c r="I306" s="337"/>
      <c r="J306" s="337"/>
      <c r="K306" s="337"/>
      <c r="L306" s="337"/>
      <c r="M306" s="337"/>
      <c r="N306" s="337"/>
      <c r="O306" s="337"/>
      <c r="P306" s="337"/>
      <c r="Q306" s="337"/>
      <c r="R306" s="337"/>
      <c r="S306" s="337"/>
    </row>
    <row r="307" spans="1:19" s="106" customFormat="1" ht="10" customHeight="1" x14ac:dyDescent="0.25">
      <c r="A307" s="85"/>
      <c r="B307" s="216"/>
      <c r="C307" s="223"/>
      <c r="D307" s="223"/>
      <c r="E307" s="223"/>
      <c r="F307" s="223"/>
      <c r="G307" s="223"/>
      <c r="H307" s="223"/>
      <c r="I307" s="160"/>
      <c r="J307" s="160"/>
      <c r="K307" s="160"/>
      <c r="L307" s="160"/>
      <c r="M307" s="223"/>
      <c r="N307" s="223"/>
      <c r="O307" s="223"/>
      <c r="P307" s="223"/>
      <c r="Q307" s="223"/>
      <c r="R307" s="223"/>
      <c r="S307" s="223"/>
    </row>
    <row r="308" spans="1:19" s="60" customFormat="1" ht="21.75" customHeight="1" x14ac:dyDescent="0.25">
      <c r="A308" s="85"/>
      <c r="B308" s="183" t="s">
        <v>78</v>
      </c>
      <c r="C308" s="186" t="s">
        <v>9</v>
      </c>
      <c r="D308" s="223"/>
      <c r="E308" s="337" t="s">
        <v>90</v>
      </c>
      <c r="F308" s="337"/>
      <c r="G308" s="337"/>
      <c r="H308" s="337"/>
      <c r="I308" s="337"/>
      <c r="J308" s="337"/>
      <c r="K308" s="337"/>
      <c r="L308" s="337"/>
      <c r="M308" s="337"/>
      <c r="N308" s="337"/>
      <c r="O308" s="337"/>
      <c r="P308" s="337"/>
      <c r="Q308" s="337"/>
      <c r="R308" s="337"/>
      <c r="S308" s="337"/>
    </row>
    <row r="309" spans="1:19" s="60" customFormat="1" ht="15.75" customHeight="1" x14ac:dyDescent="0.25">
      <c r="A309" s="85"/>
      <c r="B309" s="228"/>
      <c r="C309" s="89"/>
      <c r="D309" s="223"/>
      <c r="E309" s="337"/>
      <c r="F309" s="337"/>
      <c r="G309" s="337"/>
      <c r="H309" s="337"/>
      <c r="I309" s="337"/>
      <c r="J309" s="337"/>
      <c r="K309" s="337"/>
      <c r="L309" s="337"/>
      <c r="M309" s="337"/>
      <c r="N309" s="337"/>
      <c r="O309" s="337"/>
      <c r="P309" s="337"/>
      <c r="Q309" s="337"/>
      <c r="R309" s="337"/>
      <c r="S309" s="337"/>
    </row>
    <row r="310" spans="1:19" s="60" customFormat="1" ht="18.75" customHeight="1" x14ac:dyDescent="0.25">
      <c r="A310" s="85"/>
      <c r="B310" s="183" t="s">
        <v>79</v>
      </c>
      <c r="C310" s="186" t="s">
        <v>10</v>
      </c>
      <c r="D310" s="223"/>
      <c r="E310" s="112" t="s">
        <v>91</v>
      </c>
      <c r="F310" s="112"/>
      <c r="G310" s="112"/>
      <c r="H310" s="112"/>
      <c r="I310" s="112"/>
      <c r="J310" s="112"/>
      <c r="K310" s="112"/>
      <c r="L310" s="112"/>
      <c r="M310" s="112"/>
      <c r="N310" s="112"/>
      <c r="O310" s="112"/>
      <c r="P310" s="112"/>
      <c r="Q310" s="112"/>
      <c r="R310" s="112"/>
      <c r="S310" s="112"/>
    </row>
    <row r="311" spans="1:19" s="106" customFormat="1" ht="10" customHeight="1" x14ac:dyDescent="0.25">
      <c r="A311" s="85"/>
      <c r="B311" s="216"/>
      <c r="C311" s="223"/>
      <c r="D311" s="223"/>
      <c r="E311" s="223"/>
      <c r="F311" s="223"/>
      <c r="G311" s="223"/>
      <c r="H311" s="223"/>
      <c r="I311" s="160"/>
      <c r="J311" s="160"/>
      <c r="K311" s="160"/>
      <c r="L311" s="160"/>
      <c r="M311" s="223"/>
      <c r="N311" s="223"/>
      <c r="O311" s="223"/>
      <c r="P311" s="223"/>
      <c r="Q311" s="223"/>
      <c r="R311" s="223"/>
      <c r="S311" s="223"/>
    </row>
    <row r="312" spans="1:19" s="60" customFormat="1" ht="18.75" customHeight="1" x14ac:dyDescent="0.25">
      <c r="A312" s="85"/>
      <c r="B312" s="183" t="s">
        <v>80</v>
      </c>
      <c r="C312" s="186" t="s">
        <v>9</v>
      </c>
      <c r="D312" s="223"/>
      <c r="E312" s="337" t="s">
        <v>130</v>
      </c>
      <c r="F312" s="462"/>
      <c r="G312" s="462"/>
      <c r="H312" s="462"/>
      <c r="I312" s="462"/>
      <c r="J312" s="462"/>
      <c r="K312" s="462"/>
      <c r="L312" s="462"/>
      <c r="M312" s="462"/>
      <c r="N312" s="462"/>
      <c r="O312" s="462"/>
      <c r="P312" s="462"/>
      <c r="Q312" s="462"/>
      <c r="R312" s="462"/>
      <c r="S312" s="462"/>
    </row>
    <row r="313" spans="1:19" s="106" customFormat="1" ht="10" customHeight="1" x14ac:dyDescent="0.25">
      <c r="A313" s="85"/>
      <c r="B313" s="216"/>
      <c r="C313" s="223"/>
      <c r="D313" s="223"/>
      <c r="E313" s="223"/>
      <c r="F313" s="223"/>
      <c r="G313" s="223"/>
      <c r="H313" s="223"/>
      <c r="I313" s="160"/>
      <c r="J313" s="160"/>
      <c r="K313" s="160"/>
      <c r="L313" s="160"/>
      <c r="M313" s="223"/>
      <c r="N313" s="223"/>
      <c r="O313" s="223"/>
      <c r="P313" s="223"/>
      <c r="Q313" s="223"/>
      <c r="R313" s="223"/>
      <c r="S313" s="223"/>
    </row>
    <row r="314" spans="1:19" s="60" customFormat="1" ht="19.75" customHeight="1" x14ac:dyDescent="0.25">
      <c r="A314" s="85"/>
      <c r="B314" s="183" t="s">
        <v>81</v>
      </c>
      <c r="C314" s="186" t="s">
        <v>9</v>
      </c>
      <c r="D314" s="223"/>
      <c r="E314" s="337" t="s">
        <v>94</v>
      </c>
      <c r="F314" s="337"/>
      <c r="G314" s="337"/>
      <c r="H314" s="337"/>
      <c r="I314" s="337"/>
      <c r="J314" s="337"/>
      <c r="K314" s="337"/>
      <c r="L314" s="337"/>
      <c r="M314" s="337"/>
      <c r="N314" s="337"/>
      <c r="O314" s="337"/>
      <c r="P314" s="337"/>
      <c r="Q314" s="337"/>
      <c r="R314" s="337"/>
      <c r="S314" s="337"/>
    </row>
    <row r="315" spans="1:19" s="60" customFormat="1" ht="30" customHeight="1" x14ac:dyDescent="0.25">
      <c r="A315" s="85"/>
      <c r="B315" s="223"/>
      <c r="C315" s="223"/>
      <c r="D315" s="223"/>
      <c r="E315" s="337"/>
      <c r="F315" s="337"/>
      <c r="G315" s="337"/>
      <c r="H315" s="337"/>
      <c r="I315" s="337"/>
      <c r="J315" s="337"/>
      <c r="K315" s="337"/>
      <c r="L315" s="337"/>
      <c r="M315" s="337"/>
      <c r="N315" s="337"/>
      <c r="O315" s="337"/>
      <c r="P315" s="337"/>
      <c r="Q315" s="337"/>
      <c r="R315" s="337"/>
      <c r="S315" s="337"/>
    </row>
    <row r="316" spans="1:19" s="106" customFormat="1" ht="4" customHeight="1" x14ac:dyDescent="0.25">
      <c r="A316" s="85"/>
      <c r="B316" s="216"/>
      <c r="C316" s="223"/>
      <c r="D316" s="223"/>
      <c r="E316" s="223"/>
      <c r="F316" s="223"/>
      <c r="G316" s="223"/>
      <c r="H316" s="223"/>
      <c r="I316" s="184"/>
      <c r="J316" s="184"/>
      <c r="K316" s="184"/>
      <c r="L316" s="184"/>
      <c r="M316" s="223"/>
      <c r="N316" s="223"/>
      <c r="O316" s="223"/>
      <c r="P316" s="223"/>
      <c r="Q316" s="223"/>
      <c r="R316" s="223"/>
      <c r="S316" s="223"/>
    </row>
    <row r="317" spans="1:19" s="60" customFormat="1" ht="21" customHeight="1" x14ac:dyDescent="0.25">
      <c r="A317" s="85"/>
      <c r="B317" s="183" t="s">
        <v>82</v>
      </c>
      <c r="C317" s="186" t="s">
        <v>9</v>
      </c>
      <c r="D317" s="223"/>
      <c r="E317" s="337" t="s">
        <v>95</v>
      </c>
      <c r="F317" s="337"/>
      <c r="G317" s="337"/>
      <c r="H317" s="337"/>
      <c r="I317" s="337"/>
      <c r="J317" s="337"/>
      <c r="K317" s="337"/>
      <c r="L317" s="337"/>
      <c r="M317" s="337"/>
      <c r="N317" s="337"/>
      <c r="O317" s="337"/>
      <c r="P317" s="337"/>
      <c r="Q317" s="337"/>
      <c r="R317" s="337"/>
      <c r="S317" s="337"/>
    </row>
    <row r="318" spans="1:19" s="60" customFormat="1" ht="9.25" customHeight="1" x14ac:dyDescent="0.25">
      <c r="A318" s="85"/>
      <c r="B318" s="223"/>
      <c r="C318" s="106"/>
      <c r="D318" s="223"/>
      <c r="E318" s="337"/>
      <c r="F318" s="337"/>
      <c r="G318" s="337"/>
      <c r="H318" s="337"/>
      <c r="I318" s="337"/>
      <c r="J318" s="337"/>
      <c r="K318" s="337"/>
      <c r="L318" s="337"/>
      <c r="M318" s="337"/>
      <c r="N318" s="337"/>
      <c r="O318" s="337"/>
      <c r="P318" s="337"/>
      <c r="Q318" s="337"/>
      <c r="R318" s="337"/>
      <c r="S318" s="337"/>
    </row>
    <row r="319" spans="1:19" s="60" customFormat="1" ht="33" customHeight="1" x14ac:dyDescent="0.25">
      <c r="A319" s="85"/>
      <c r="B319" s="223"/>
      <c r="C319" s="165"/>
      <c r="D319" s="223"/>
      <c r="E319" s="337"/>
      <c r="F319" s="337"/>
      <c r="G319" s="337"/>
      <c r="H319" s="337"/>
      <c r="I319" s="337"/>
      <c r="J319" s="337"/>
      <c r="K319" s="337"/>
      <c r="L319" s="337"/>
      <c r="M319" s="337"/>
      <c r="N319" s="337"/>
      <c r="O319" s="337"/>
      <c r="P319" s="337"/>
      <c r="Q319" s="337"/>
      <c r="R319" s="337"/>
      <c r="S319" s="337"/>
    </row>
    <row r="320" spans="1:19" s="106" customFormat="1" ht="6.75" customHeight="1" x14ac:dyDescent="0.25">
      <c r="A320" s="85"/>
      <c r="B320" s="216"/>
      <c r="C320" s="165"/>
      <c r="D320" s="223"/>
      <c r="E320" s="223"/>
      <c r="F320" s="223"/>
      <c r="G320" s="223"/>
      <c r="H320" s="223"/>
      <c r="I320" s="184"/>
      <c r="J320" s="184"/>
      <c r="K320" s="184"/>
      <c r="L320" s="184"/>
      <c r="M320" s="223"/>
      <c r="N320" s="223"/>
      <c r="O320" s="223"/>
      <c r="P320" s="223"/>
      <c r="Q320" s="223"/>
      <c r="R320" s="223"/>
      <c r="S320" s="223"/>
    </row>
    <row r="321" spans="1:19" s="60" customFormat="1" ht="21.75" customHeight="1" x14ac:dyDescent="0.25">
      <c r="A321" s="85"/>
      <c r="B321" s="183" t="s">
        <v>83</v>
      </c>
      <c r="C321" s="186" t="s">
        <v>9</v>
      </c>
      <c r="D321" s="223"/>
      <c r="E321" s="337" t="s">
        <v>174</v>
      </c>
      <c r="F321" s="337"/>
      <c r="G321" s="337"/>
      <c r="H321" s="337"/>
      <c r="I321" s="337"/>
      <c r="J321" s="337"/>
      <c r="K321" s="337"/>
      <c r="L321" s="337"/>
      <c r="M321" s="337"/>
      <c r="N321" s="337"/>
      <c r="O321" s="337"/>
      <c r="P321" s="337"/>
      <c r="Q321" s="337"/>
      <c r="R321" s="337"/>
      <c r="S321" s="337"/>
    </row>
    <row r="322" spans="1:19" s="60" customFormat="1" ht="12" customHeight="1" x14ac:dyDescent="0.25">
      <c r="A322" s="85"/>
      <c r="B322" s="223"/>
      <c r="C322" s="252"/>
      <c r="D322" s="223"/>
      <c r="E322" s="337"/>
      <c r="F322" s="337"/>
      <c r="G322" s="337"/>
      <c r="H322" s="337"/>
      <c r="I322" s="337"/>
      <c r="J322" s="337"/>
      <c r="K322" s="337"/>
      <c r="L322" s="337"/>
      <c r="M322" s="337"/>
      <c r="N322" s="337"/>
      <c r="O322" s="337"/>
      <c r="P322" s="337"/>
      <c r="Q322" s="337"/>
      <c r="R322" s="337"/>
      <c r="S322" s="337"/>
    </row>
    <row r="323" spans="1:19" s="106" customFormat="1" ht="4" customHeight="1" x14ac:dyDescent="0.25">
      <c r="A323" s="85"/>
      <c r="B323" s="216"/>
      <c r="C323" s="165"/>
      <c r="D323" s="223"/>
      <c r="E323" s="223"/>
      <c r="F323" s="223"/>
      <c r="G323" s="223"/>
      <c r="H323" s="223"/>
      <c r="I323" s="184"/>
      <c r="J323" s="184"/>
      <c r="K323" s="184"/>
      <c r="L323" s="184"/>
      <c r="M323" s="223"/>
      <c r="N323" s="223"/>
      <c r="O323" s="223"/>
      <c r="P323" s="223"/>
      <c r="Q323" s="223"/>
      <c r="R323" s="223"/>
      <c r="S323" s="223"/>
    </row>
    <row r="324" spans="1:19" s="60" customFormat="1" ht="21.75" customHeight="1" x14ac:dyDescent="0.25">
      <c r="A324" s="85"/>
      <c r="B324" s="183" t="s">
        <v>84</v>
      </c>
      <c r="C324" s="186" t="s">
        <v>9</v>
      </c>
      <c r="D324" s="223"/>
      <c r="E324" s="337" t="s">
        <v>175</v>
      </c>
      <c r="F324" s="337"/>
      <c r="G324" s="337"/>
      <c r="H324" s="337"/>
      <c r="I324" s="337"/>
      <c r="J324" s="337"/>
      <c r="K324" s="337"/>
      <c r="L324" s="337"/>
      <c r="M324" s="337"/>
      <c r="N324" s="337"/>
      <c r="O324" s="337"/>
      <c r="P324" s="337"/>
      <c r="Q324" s="337"/>
      <c r="R324" s="337"/>
      <c r="S324" s="337"/>
    </row>
    <row r="325" spans="1:19" s="60" customFormat="1" ht="11.25" customHeight="1" x14ac:dyDescent="0.25">
      <c r="A325" s="85"/>
      <c r="B325" s="223"/>
      <c r="C325" s="252"/>
      <c r="D325" s="223"/>
      <c r="E325" s="337"/>
      <c r="F325" s="337"/>
      <c r="G325" s="337"/>
      <c r="H325" s="337"/>
      <c r="I325" s="337"/>
      <c r="J325" s="337"/>
      <c r="K325" s="337"/>
      <c r="L325" s="337"/>
      <c r="M325" s="337"/>
      <c r="N325" s="337"/>
      <c r="O325" s="337"/>
      <c r="P325" s="337"/>
      <c r="Q325" s="337"/>
      <c r="R325" s="337"/>
      <c r="S325" s="337"/>
    </row>
    <row r="326" spans="1:19" s="106" customFormat="1" ht="4" customHeight="1" x14ac:dyDescent="0.25">
      <c r="A326" s="85"/>
      <c r="B326" s="216"/>
      <c r="C326" s="165"/>
      <c r="D326" s="223"/>
      <c r="E326" s="223"/>
      <c r="F326" s="223"/>
      <c r="G326" s="223"/>
      <c r="H326" s="223"/>
      <c r="I326" s="184"/>
      <c r="J326" s="184"/>
      <c r="K326" s="184"/>
      <c r="L326" s="184"/>
      <c r="M326" s="223"/>
      <c r="N326" s="223"/>
      <c r="O326" s="223"/>
      <c r="P326" s="223"/>
      <c r="Q326" s="223"/>
      <c r="R326" s="223"/>
      <c r="S326" s="223"/>
    </row>
    <row r="327" spans="1:19" s="60" customFormat="1" ht="21.75" customHeight="1" x14ac:dyDescent="0.25">
      <c r="A327" s="85"/>
      <c r="B327" s="183" t="s">
        <v>85</v>
      </c>
      <c r="C327" s="186" t="s">
        <v>9</v>
      </c>
      <c r="D327" s="223"/>
      <c r="E327" s="337" t="s">
        <v>131</v>
      </c>
      <c r="F327" s="337"/>
      <c r="G327" s="337"/>
      <c r="H327" s="337"/>
      <c r="I327" s="337"/>
      <c r="J327" s="337"/>
      <c r="K327" s="337"/>
      <c r="L327" s="337"/>
      <c r="M327" s="337"/>
      <c r="N327" s="337"/>
      <c r="O327" s="337"/>
      <c r="P327" s="337"/>
      <c r="Q327" s="337"/>
      <c r="R327" s="337"/>
      <c r="S327" s="337"/>
    </row>
    <row r="328" spans="1:19" s="60" customFormat="1" ht="14.25" customHeight="1" x14ac:dyDescent="0.25">
      <c r="A328" s="85"/>
      <c r="B328" s="223"/>
      <c r="C328" s="252"/>
      <c r="D328" s="223"/>
      <c r="E328" s="337"/>
      <c r="F328" s="337"/>
      <c r="G328" s="337"/>
      <c r="H328" s="337"/>
      <c r="I328" s="337"/>
      <c r="J328" s="337"/>
      <c r="K328" s="337"/>
      <c r="L328" s="337"/>
      <c r="M328" s="337"/>
      <c r="N328" s="337"/>
      <c r="O328" s="337"/>
      <c r="P328" s="337"/>
      <c r="Q328" s="337"/>
      <c r="R328" s="337"/>
      <c r="S328" s="337"/>
    </row>
    <row r="329" spans="1:19" s="106" customFormat="1" ht="4" customHeight="1" x14ac:dyDescent="0.25">
      <c r="A329" s="85"/>
      <c r="B329" s="216"/>
      <c r="C329" s="165"/>
      <c r="D329" s="223"/>
      <c r="E329" s="223"/>
      <c r="F329" s="223"/>
      <c r="G329" s="223"/>
      <c r="H329" s="223"/>
      <c r="I329" s="184"/>
      <c r="J329" s="184"/>
      <c r="K329" s="184"/>
      <c r="L329" s="184"/>
      <c r="M329" s="223"/>
      <c r="N329" s="223"/>
      <c r="O329" s="223"/>
      <c r="P329" s="223"/>
      <c r="Q329" s="223"/>
      <c r="R329" s="223"/>
      <c r="S329" s="223"/>
    </row>
    <row r="330" spans="1:19" s="60" customFormat="1" ht="21.75" customHeight="1" x14ac:dyDescent="0.25">
      <c r="A330" s="85"/>
      <c r="B330" s="183" t="s">
        <v>86</v>
      </c>
      <c r="C330" s="186" t="s">
        <v>9</v>
      </c>
      <c r="D330" s="223"/>
      <c r="E330" s="337" t="s">
        <v>132</v>
      </c>
      <c r="F330" s="337"/>
      <c r="G330" s="337"/>
      <c r="H330" s="337"/>
      <c r="I330" s="337"/>
      <c r="J330" s="337"/>
      <c r="K330" s="337"/>
      <c r="L330" s="337"/>
      <c r="M330" s="337"/>
      <c r="N330" s="337"/>
      <c r="O330" s="337"/>
      <c r="P330" s="337"/>
      <c r="Q330" s="337"/>
      <c r="R330" s="337"/>
      <c r="S330" s="337"/>
    </row>
    <row r="331" spans="1:19" s="60" customFormat="1" ht="9.75" customHeight="1" x14ac:dyDescent="0.25">
      <c r="A331" s="85"/>
      <c r="B331" s="223"/>
      <c r="C331" s="252"/>
      <c r="D331" s="223"/>
      <c r="E331" s="337"/>
      <c r="F331" s="337"/>
      <c r="G331" s="337"/>
      <c r="H331" s="337"/>
      <c r="I331" s="337"/>
      <c r="J331" s="337"/>
      <c r="K331" s="337"/>
      <c r="L331" s="337"/>
      <c r="M331" s="337"/>
      <c r="N331" s="337"/>
      <c r="O331" s="337"/>
      <c r="P331" s="337"/>
      <c r="Q331" s="337"/>
      <c r="R331" s="337"/>
      <c r="S331" s="337"/>
    </row>
    <row r="332" spans="1:19" s="60" customFormat="1" ht="5.5" customHeight="1" x14ac:dyDescent="0.25">
      <c r="A332" s="85"/>
      <c r="B332" s="223"/>
      <c r="C332" s="165"/>
      <c r="D332" s="223"/>
      <c r="E332" s="112"/>
      <c r="F332" s="223"/>
      <c r="G332" s="223"/>
      <c r="H332" s="223"/>
      <c r="I332" s="184"/>
      <c r="J332" s="184"/>
      <c r="K332" s="184"/>
      <c r="L332" s="184"/>
      <c r="M332" s="223"/>
      <c r="N332" s="223"/>
      <c r="O332" s="223"/>
      <c r="P332" s="223"/>
      <c r="Q332" s="223"/>
      <c r="R332" s="223"/>
      <c r="S332" s="223"/>
    </row>
    <row r="333" spans="1:19" s="60" customFormat="1" ht="22.5" customHeight="1" x14ac:dyDescent="0.25">
      <c r="A333" s="85"/>
      <c r="B333" s="183" t="s">
        <v>87</v>
      </c>
      <c r="C333" s="186" t="s">
        <v>9</v>
      </c>
      <c r="D333" s="223"/>
      <c r="E333" s="337" t="s">
        <v>96</v>
      </c>
      <c r="F333" s="337"/>
      <c r="G333" s="337"/>
      <c r="H333" s="337"/>
      <c r="I333" s="337"/>
      <c r="J333" s="337"/>
      <c r="K333" s="337"/>
      <c r="L333" s="337"/>
      <c r="M333" s="337"/>
      <c r="N333" s="337"/>
      <c r="O333" s="337"/>
      <c r="P333" s="337"/>
      <c r="Q333" s="337"/>
      <c r="R333" s="337"/>
      <c r="S333" s="337"/>
    </row>
    <row r="334" spans="1:19" s="60" customFormat="1" ht="9.25" customHeight="1" x14ac:dyDescent="0.25">
      <c r="A334" s="85"/>
      <c r="B334" s="223"/>
      <c r="C334" s="106"/>
      <c r="D334" s="223"/>
      <c r="E334" s="337"/>
      <c r="F334" s="337"/>
      <c r="G334" s="337"/>
      <c r="H334" s="337"/>
      <c r="I334" s="337"/>
      <c r="J334" s="337"/>
      <c r="K334" s="337"/>
      <c r="L334" s="337"/>
      <c r="M334" s="337"/>
      <c r="N334" s="337"/>
      <c r="O334" s="337"/>
      <c r="P334" s="337"/>
      <c r="Q334" s="337"/>
      <c r="R334" s="337"/>
      <c r="S334" s="337"/>
    </row>
    <row r="335" spans="1:19" s="60" customFormat="1" ht="9.25" customHeight="1" x14ac:dyDescent="0.25">
      <c r="A335" s="85"/>
      <c r="B335" s="223"/>
      <c r="C335" s="106"/>
      <c r="D335" s="223"/>
      <c r="E335" s="337"/>
      <c r="F335" s="337"/>
      <c r="G335" s="337"/>
      <c r="H335" s="337"/>
      <c r="I335" s="337"/>
      <c r="J335" s="337"/>
      <c r="K335" s="337"/>
      <c r="L335" s="337"/>
      <c r="M335" s="337"/>
      <c r="N335" s="337"/>
      <c r="O335" s="337"/>
      <c r="P335" s="337"/>
      <c r="Q335" s="337"/>
      <c r="R335" s="337"/>
      <c r="S335" s="337"/>
    </row>
    <row r="336" spans="1:19" s="60" customFormat="1" ht="9.25" customHeight="1" x14ac:dyDescent="0.25">
      <c r="A336" s="85"/>
      <c r="B336" s="223"/>
      <c r="C336" s="106"/>
      <c r="D336" s="223"/>
      <c r="E336" s="337"/>
      <c r="F336" s="337"/>
      <c r="G336" s="337"/>
      <c r="H336" s="337"/>
      <c r="I336" s="337"/>
      <c r="J336" s="337"/>
      <c r="K336" s="337"/>
      <c r="L336" s="337"/>
      <c r="M336" s="337"/>
      <c r="N336" s="337"/>
      <c r="O336" s="337"/>
      <c r="P336" s="337"/>
      <c r="Q336" s="337"/>
      <c r="R336" s="337"/>
      <c r="S336" s="337"/>
    </row>
    <row r="337" spans="1:19" s="60" customFormat="1" ht="19.75" customHeight="1" x14ac:dyDescent="0.25">
      <c r="A337" s="85"/>
      <c r="B337" s="183" t="s">
        <v>464</v>
      </c>
      <c r="C337" s="186" t="s">
        <v>9</v>
      </c>
      <c r="D337" s="223"/>
      <c r="E337" s="337" t="s">
        <v>176</v>
      </c>
      <c r="F337" s="337"/>
      <c r="G337" s="337"/>
      <c r="H337" s="337"/>
      <c r="I337" s="337"/>
      <c r="J337" s="337"/>
      <c r="K337" s="337"/>
      <c r="L337" s="337"/>
      <c r="M337" s="337"/>
      <c r="N337" s="337"/>
      <c r="O337" s="337"/>
      <c r="P337" s="337"/>
      <c r="Q337" s="337"/>
      <c r="R337" s="337"/>
      <c r="S337" s="337"/>
    </row>
    <row r="338" spans="1:19" s="60" customFormat="1" ht="58.5" customHeight="1" x14ac:dyDescent="0.25">
      <c r="A338" s="85"/>
      <c r="B338" s="223"/>
      <c r="C338" s="106"/>
      <c r="D338" s="223"/>
      <c r="E338" s="337"/>
      <c r="F338" s="337"/>
      <c r="G338" s="337"/>
      <c r="H338" s="337"/>
      <c r="I338" s="337"/>
      <c r="J338" s="337"/>
      <c r="K338" s="337"/>
      <c r="L338" s="337"/>
      <c r="M338" s="337"/>
      <c r="N338" s="337"/>
      <c r="O338" s="337"/>
      <c r="P338" s="337"/>
      <c r="Q338" s="337"/>
      <c r="R338" s="337"/>
      <c r="S338" s="337"/>
    </row>
    <row r="339" spans="1:19" s="60" customFormat="1" ht="9" customHeight="1" x14ac:dyDescent="0.25">
      <c r="A339" s="85"/>
      <c r="B339" s="223"/>
      <c r="C339" s="165"/>
      <c r="D339" s="223"/>
      <c r="E339" s="224"/>
      <c r="F339" s="224"/>
      <c r="G339" s="224"/>
      <c r="H339" s="224"/>
      <c r="I339" s="224"/>
      <c r="J339" s="224"/>
      <c r="K339" s="224"/>
      <c r="L339" s="224"/>
      <c r="M339" s="224"/>
      <c r="N339" s="224"/>
      <c r="O339" s="224"/>
      <c r="P339" s="224"/>
      <c r="Q339" s="224"/>
      <c r="R339" s="224"/>
      <c r="S339" s="224"/>
    </row>
    <row r="340" spans="1:19" s="60" customFormat="1" ht="19.75" customHeight="1" x14ac:dyDescent="0.25">
      <c r="A340" s="85"/>
      <c r="B340" s="183" t="s">
        <v>465</v>
      </c>
      <c r="C340" s="186" t="s">
        <v>9</v>
      </c>
      <c r="D340" s="223"/>
      <c r="E340" s="337" t="s">
        <v>97</v>
      </c>
      <c r="F340" s="337"/>
      <c r="G340" s="337"/>
      <c r="H340" s="337"/>
      <c r="I340" s="337"/>
      <c r="J340" s="337"/>
      <c r="K340" s="337"/>
      <c r="L340" s="337"/>
      <c r="M340" s="337"/>
      <c r="N340" s="337"/>
      <c r="O340" s="337"/>
      <c r="P340" s="337"/>
      <c r="Q340" s="337"/>
      <c r="R340" s="337"/>
      <c r="S340" s="337"/>
    </row>
    <row r="341" spans="1:19" s="60" customFormat="1" ht="12" customHeight="1" x14ac:dyDescent="0.25">
      <c r="A341" s="85"/>
      <c r="B341" s="223"/>
      <c r="C341" s="160"/>
      <c r="D341" s="223"/>
      <c r="E341" s="337"/>
      <c r="F341" s="337"/>
      <c r="G341" s="337"/>
      <c r="H341" s="337"/>
      <c r="I341" s="337"/>
      <c r="J341" s="337"/>
      <c r="K341" s="337"/>
      <c r="L341" s="337"/>
      <c r="M341" s="337"/>
      <c r="N341" s="337"/>
      <c r="O341" s="337"/>
      <c r="P341" s="337"/>
      <c r="Q341" s="337"/>
      <c r="R341" s="337"/>
      <c r="S341" s="337"/>
    </row>
    <row r="342" spans="1:19" s="60" customFormat="1" ht="9.25" customHeight="1" x14ac:dyDescent="0.25">
      <c r="A342" s="85"/>
      <c r="B342" s="223"/>
      <c r="C342" s="223"/>
      <c r="D342" s="223"/>
      <c r="E342" s="337"/>
      <c r="F342" s="337"/>
      <c r="G342" s="337"/>
      <c r="H342" s="337"/>
      <c r="I342" s="337"/>
      <c r="J342" s="337"/>
      <c r="K342" s="337"/>
      <c r="L342" s="337"/>
      <c r="M342" s="337"/>
      <c r="N342" s="337"/>
      <c r="O342" s="337"/>
      <c r="P342" s="337"/>
      <c r="Q342" s="337"/>
      <c r="R342" s="337"/>
      <c r="S342" s="337"/>
    </row>
    <row r="343" spans="1:19" s="60" customFormat="1" ht="9.25" customHeight="1" x14ac:dyDescent="0.25">
      <c r="A343" s="85"/>
      <c r="B343" s="223"/>
      <c r="C343" s="223"/>
      <c r="D343" s="223"/>
      <c r="E343" s="224"/>
      <c r="F343" s="224"/>
      <c r="G343" s="224"/>
      <c r="H343" s="224"/>
      <c r="I343" s="224"/>
      <c r="J343" s="224"/>
      <c r="K343" s="224"/>
      <c r="L343" s="224"/>
      <c r="M343" s="224"/>
      <c r="N343" s="224"/>
      <c r="O343" s="224"/>
      <c r="P343" s="224"/>
      <c r="Q343" s="224"/>
      <c r="R343" s="224"/>
      <c r="S343" s="224"/>
    </row>
    <row r="344" spans="1:19" s="60" customFormat="1" ht="9.25" customHeight="1" x14ac:dyDescent="0.25">
      <c r="A344" s="85"/>
      <c r="B344" s="223"/>
      <c r="C344" s="223"/>
      <c r="D344" s="223"/>
      <c r="E344" s="224"/>
      <c r="F344" s="224"/>
      <c r="G344" s="224"/>
      <c r="H344" s="224"/>
      <c r="I344" s="224"/>
      <c r="J344" s="224"/>
      <c r="K344" s="224"/>
      <c r="L344" s="224"/>
      <c r="M344" s="224"/>
      <c r="N344" s="224"/>
      <c r="O344" s="224"/>
      <c r="P344" s="224"/>
      <c r="Q344" s="224"/>
      <c r="R344" s="224"/>
      <c r="S344" s="224"/>
    </row>
    <row r="345" spans="1:19" x14ac:dyDescent="0.25">
      <c r="A345" s="99"/>
      <c r="B345" s="191"/>
      <c r="C345" s="191"/>
      <c r="D345" s="191"/>
      <c r="E345" s="191"/>
      <c r="F345" s="191"/>
      <c r="G345" s="191"/>
      <c r="H345" s="191"/>
      <c r="I345" s="191"/>
      <c r="J345" s="191"/>
      <c r="K345" s="191"/>
      <c r="L345" s="191"/>
      <c r="M345" s="191"/>
      <c r="N345" s="191"/>
      <c r="O345" s="191"/>
      <c r="P345" s="191"/>
      <c r="Q345" s="86"/>
      <c r="R345" s="191"/>
      <c r="S345" s="191"/>
    </row>
    <row r="346" spans="1:19" x14ac:dyDescent="0.25">
      <c r="A346" s="99"/>
      <c r="B346" s="191"/>
      <c r="C346" s="191"/>
      <c r="D346" s="191"/>
      <c r="E346" s="191"/>
      <c r="F346" s="191"/>
      <c r="G346" s="191"/>
      <c r="H346" s="191"/>
      <c r="I346" s="191"/>
      <c r="J346" s="191"/>
      <c r="K346" s="191"/>
      <c r="L346" s="191"/>
      <c r="M346" s="191"/>
      <c r="N346" s="191"/>
      <c r="O346" s="191"/>
      <c r="P346" s="191"/>
      <c r="Q346" s="86"/>
      <c r="R346" s="191"/>
      <c r="S346" s="191"/>
    </row>
    <row r="347" spans="1:19" x14ac:dyDescent="0.25">
      <c r="A347" s="99"/>
      <c r="B347" s="191"/>
      <c r="C347" s="191"/>
      <c r="D347" s="191"/>
      <c r="E347" s="191"/>
      <c r="F347" s="191"/>
      <c r="G347" s="191"/>
      <c r="H347" s="191"/>
      <c r="I347" s="191"/>
      <c r="J347" s="191"/>
      <c r="K347" s="191"/>
      <c r="L347" s="191"/>
      <c r="M347" s="191"/>
      <c r="N347" s="191"/>
      <c r="O347" s="191"/>
      <c r="P347" s="191"/>
      <c r="Q347" s="86"/>
      <c r="R347" s="191"/>
      <c r="S347" s="191"/>
    </row>
    <row r="348" spans="1:19" x14ac:dyDescent="0.25">
      <c r="A348" s="85"/>
      <c r="B348" s="160"/>
      <c r="C348" s="160"/>
      <c r="D348" s="160"/>
      <c r="E348" s="235"/>
      <c r="F348" s="223"/>
      <c r="G348" s="223"/>
      <c r="H348" s="223"/>
      <c r="I348" s="160"/>
      <c r="J348" s="160"/>
      <c r="K348" s="160"/>
      <c r="L348" s="160"/>
      <c r="M348" s="223"/>
      <c r="N348" s="223"/>
      <c r="O348" s="223"/>
      <c r="P348" s="223"/>
      <c r="Q348" s="223"/>
      <c r="R348" s="223"/>
      <c r="S348" s="223"/>
    </row>
    <row r="349" spans="1:19" x14ac:dyDescent="0.25">
      <c r="A349" s="85"/>
      <c r="B349" s="113"/>
      <c r="C349" s="113"/>
      <c r="D349" s="113"/>
      <c r="E349" s="235"/>
      <c r="F349" s="113"/>
      <c r="G349" s="113"/>
      <c r="H349" s="113"/>
      <c r="I349" s="114"/>
      <c r="J349" s="114"/>
      <c r="K349" s="114"/>
      <c r="L349" s="114"/>
      <c r="M349" s="223"/>
      <c r="N349" s="113"/>
      <c r="O349" s="113"/>
      <c r="P349" s="113"/>
      <c r="Q349" s="113"/>
      <c r="R349" s="113"/>
      <c r="S349" s="113"/>
    </row>
    <row r="350" spans="1:19" x14ac:dyDescent="0.25">
      <c r="A350" s="85"/>
      <c r="B350" s="223" t="s">
        <v>2</v>
      </c>
      <c r="C350" s="223"/>
      <c r="D350" s="223"/>
      <c r="E350" s="235"/>
      <c r="F350" s="235" t="s">
        <v>3</v>
      </c>
      <c r="G350" s="235"/>
      <c r="H350" s="235"/>
      <c r="I350" s="235"/>
      <c r="J350" s="235"/>
      <c r="K350" s="160"/>
      <c r="L350" s="160"/>
      <c r="M350" s="223"/>
      <c r="N350" s="235" t="s">
        <v>4</v>
      </c>
      <c r="O350" s="235"/>
      <c r="P350" s="235"/>
      <c r="Q350" s="235"/>
      <c r="R350" s="235"/>
      <c r="S350" s="235"/>
    </row>
    <row r="351" spans="1:19" x14ac:dyDescent="0.25">
      <c r="A351" s="85"/>
      <c r="B351" s="223"/>
      <c r="C351" s="223"/>
      <c r="D351" s="223"/>
      <c r="E351" s="235"/>
      <c r="F351" s="235"/>
      <c r="G351" s="235"/>
      <c r="H351" s="235"/>
      <c r="I351" s="235"/>
      <c r="J351" s="235"/>
      <c r="K351" s="160"/>
      <c r="L351" s="160"/>
      <c r="M351" s="223"/>
      <c r="N351" s="235"/>
      <c r="O351" s="235"/>
      <c r="P351" s="235"/>
      <c r="Q351" s="235"/>
      <c r="R351" s="235"/>
      <c r="S351" s="235"/>
    </row>
    <row r="352" spans="1:19" ht="15.75" customHeight="1" x14ac:dyDescent="0.25">
      <c r="A352" s="85"/>
      <c r="B352" s="288" t="s">
        <v>98</v>
      </c>
      <c r="C352" s="288"/>
      <c r="D352" s="288"/>
      <c r="E352" s="288"/>
      <c r="F352" s="288"/>
      <c r="G352" s="288"/>
      <c r="H352" s="288"/>
      <c r="I352" s="288"/>
      <c r="J352" s="288"/>
      <c r="K352" s="288"/>
      <c r="L352" s="288"/>
      <c r="M352" s="288"/>
      <c r="N352" s="288"/>
      <c r="O352" s="288"/>
      <c r="P352" s="288"/>
      <c r="Q352" s="288"/>
      <c r="R352" s="288"/>
      <c r="S352" s="235"/>
    </row>
    <row r="353" spans="1:19" x14ac:dyDescent="0.25">
      <c r="A353" s="85"/>
      <c r="B353" s="288"/>
      <c r="C353" s="288"/>
      <c r="D353" s="288"/>
      <c r="E353" s="288"/>
      <c r="F353" s="288"/>
      <c r="G353" s="288"/>
      <c r="H353" s="288"/>
      <c r="I353" s="288"/>
      <c r="J353" s="288"/>
      <c r="K353" s="288"/>
      <c r="L353" s="288"/>
      <c r="M353" s="288"/>
      <c r="N353" s="288"/>
      <c r="O353" s="288"/>
      <c r="P353" s="288"/>
      <c r="Q353" s="288"/>
      <c r="R353" s="288"/>
      <c r="S353" s="235"/>
    </row>
    <row r="354" spans="1:19" x14ac:dyDescent="0.25">
      <c r="A354" s="85"/>
      <c r="B354" s="288"/>
      <c r="C354" s="288"/>
      <c r="D354" s="288"/>
      <c r="E354" s="288"/>
      <c r="F354" s="288"/>
      <c r="G354" s="288"/>
      <c r="H354" s="288"/>
      <c r="I354" s="288"/>
      <c r="J354" s="288"/>
      <c r="K354" s="288"/>
      <c r="L354" s="288"/>
      <c r="M354" s="288"/>
      <c r="N354" s="288"/>
      <c r="O354" s="288"/>
      <c r="P354" s="288"/>
      <c r="Q354" s="288"/>
      <c r="R354" s="288"/>
      <c r="S354" s="235"/>
    </row>
    <row r="355" spans="1:19" x14ac:dyDescent="0.25">
      <c r="A355" s="85"/>
      <c r="B355" s="161"/>
      <c r="C355" s="161"/>
      <c r="D355" s="161"/>
      <c r="E355" s="162"/>
      <c r="F355" s="162"/>
      <c r="G355" s="162"/>
      <c r="H355" s="162"/>
      <c r="I355" s="162"/>
      <c r="J355" s="162"/>
      <c r="K355" s="162"/>
      <c r="L355" s="162"/>
      <c r="M355" s="162"/>
      <c r="N355" s="162"/>
      <c r="O355" s="162"/>
      <c r="P355" s="162"/>
      <c r="Q355" s="162"/>
      <c r="R355" s="162"/>
      <c r="S355" s="162"/>
    </row>
    <row r="356" spans="1:19" hidden="1" x14ac:dyDescent="0.25">
      <c r="A356" s="24" t="s">
        <v>135</v>
      </c>
      <c r="E356" s="2" t="e">
        <f>IF(#REF!="Ja",1,0)</f>
        <v>#REF!</v>
      </c>
      <c r="K356" s="54" t="s">
        <v>140</v>
      </c>
      <c r="L356" s="84" t="e">
        <f>R201+#REF!</f>
        <v>#REF!</v>
      </c>
    </row>
    <row r="357" spans="1:19" hidden="1" x14ac:dyDescent="0.25">
      <c r="A357" s="32" t="s">
        <v>136</v>
      </c>
      <c r="E357" s="2" t="e">
        <f>IF(#REF!="Ja",1,0)</f>
        <v>#REF!</v>
      </c>
      <c r="K357" s="54" t="s">
        <v>141</v>
      </c>
      <c r="L357" s="84" t="e">
        <f>L356*0.2</f>
        <v>#REF!</v>
      </c>
    </row>
    <row r="358" spans="1:19" hidden="1" x14ac:dyDescent="0.25">
      <c r="A358" s="32" t="s">
        <v>137</v>
      </c>
      <c r="E358" s="2" t="e">
        <f>IF(#REF!="Ja",1,0)</f>
        <v>#REF!</v>
      </c>
    </row>
    <row r="359" spans="1:19" hidden="1" x14ac:dyDescent="0.25">
      <c r="A359" s="32" t="s">
        <v>138</v>
      </c>
      <c r="E359" s="2" t="e">
        <f>IF(#REF!="Ja",1,0)</f>
        <v>#REF!</v>
      </c>
      <c r="K359" s="54" t="s">
        <v>147</v>
      </c>
      <c r="L359" s="84">
        <f>R189</f>
        <v>0</v>
      </c>
    </row>
    <row r="360" spans="1:19" hidden="1" x14ac:dyDescent="0.25">
      <c r="A360" s="32" t="s">
        <v>139</v>
      </c>
      <c r="E360" s="2" t="e">
        <f>((E356+E357+E358+E359)*50000)+200000</f>
        <v>#REF!</v>
      </c>
    </row>
    <row r="361" spans="1:19" hidden="1" x14ac:dyDescent="0.25">
      <c r="K361" s="158" t="s">
        <v>148</v>
      </c>
      <c r="L361" s="2">
        <f>IF(R189&gt;1000000,200000,R189*0.2)</f>
        <v>0</v>
      </c>
    </row>
    <row r="362" spans="1:19" hidden="1" x14ac:dyDescent="0.25">
      <c r="A362" s="32" t="s">
        <v>88</v>
      </c>
    </row>
    <row r="363" spans="1:19" hidden="1" x14ac:dyDescent="0.25">
      <c r="A363" s="32" t="s">
        <v>9</v>
      </c>
    </row>
    <row r="364" spans="1:19" hidden="1" x14ac:dyDescent="0.25">
      <c r="A364" s="32" t="s">
        <v>10</v>
      </c>
    </row>
    <row r="365" spans="1:19" hidden="1" x14ac:dyDescent="0.25">
      <c r="A365" s="32" t="s">
        <v>145</v>
      </c>
    </row>
    <row r="366" spans="1:19" hidden="1" x14ac:dyDescent="0.25">
      <c r="A366" s="32" t="s">
        <v>146</v>
      </c>
    </row>
    <row r="367" spans="1:19" hidden="1" x14ac:dyDescent="0.25"/>
  </sheetData>
  <sheetProtection password="FC74" sheet="1" selectLockedCells="1"/>
  <protectedRanges>
    <protectedRange sqref="F83:Q85 I42:Q43 I53 I55 I58 I60 M60 I62 I64 M62 M64 I45:Q50 F23:Q27 F34:Q34 N35:P40" name="Bereich6"/>
    <protectedRange sqref="C306:C307" name="Bereich2_2_1_1_2"/>
    <protectedRange sqref="C309" name="Bereich2_2_1_1"/>
    <protectedRange password="DD5F" sqref="I53:I54 J8:J10" name="Bereich1_1"/>
    <protectedRange sqref="B250:Q252 B258:B259" name="Bereich2"/>
    <protectedRange password="DD5F" sqref="M97 C280:C282 F86 F23:Q27 I51:S52 I45:Q50 I44:S44 I56:S56 F29:S33 B80:B81 F80:F81 F83:Q85 J8:Q10 B86 R80:S81 F70:M78 I55 I42:Q43 I53:Q54 R86:S86 Q247 Q254 G42:G43 C265 C267 C269 C271 F34:Q34 C273 M35:P35 C340 C292 C290 C288 J271 C294 G45:G50 G55:G57 C276 N36:P40 C286 C284 C305 C308 C310 C314 C317 C321 C324 C327 C312 C330 C337 C333 C296 I58:I68 B121 B141 B145 B150 C113 Q87:Q90" name="Bereich1"/>
    <protectedRange password="DD5F" sqref="C107:C111" name="Bereich1_2"/>
  </protectedRanges>
  <dataConsolidate/>
  <mergeCells count="316">
    <mergeCell ref="P209:Q209"/>
    <mergeCell ref="B222:J222"/>
    <mergeCell ref="B186:J186"/>
    <mergeCell ref="F79:S79"/>
    <mergeCell ref="B79:E79"/>
    <mergeCell ref="B262:Q262"/>
    <mergeCell ref="B120:Q120"/>
    <mergeCell ref="B139:Q139"/>
    <mergeCell ref="B140:Q140"/>
    <mergeCell ref="B141:Q141"/>
    <mergeCell ref="B119:S119"/>
    <mergeCell ref="B171:Q171"/>
    <mergeCell ref="B260:K260"/>
    <mergeCell ref="B261:Q261"/>
    <mergeCell ref="B176:J176"/>
    <mergeCell ref="B237:J237"/>
    <mergeCell ref="B238:J238"/>
    <mergeCell ref="B233:J233"/>
    <mergeCell ref="B232:J232"/>
    <mergeCell ref="R239:S239"/>
    <mergeCell ref="R234:S234"/>
    <mergeCell ref="P239:Q239"/>
    <mergeCell ref="B239:J239"/>
    <mergeCell ref="B224:J224"/>
    <mergeCell ref="P227:Q227"/>
    <mergeCell ref="G99:K99"/>
    <mergeCell ref="G101:K101"/>
    <mergeCell ref="B103:F103"/>
    <mergeCell ref="G103:K103"/>
    <mergeCell ref="G100:K100"/>
    <mergeCell ref="P176:Q176"/>
    <mergeCell ref="B180:J180"/>
    <mergeCell ref="N180:O180"/>
    <mergeCell ref="B178:J178"/>
    <mergeCell ref="N177:O177"/>
    <mergeCell ref="P178:Q178"/>
    <mergeCell ref="P103:Q103"/>
    <mergeCell ref="P180:Q180"/>
    <mergeCell ref="B106:K106"/>
    <mergeCell ref="B177:J177"/>
    <mergeCell ref="A146:R146"/>
    <mergeCell ref="P187:Q187"/>
    <mergeCell ref="B188:J188"/>
    <mergeCell ref="N188:O188"/>
    <mergeCell ref="B99:E99"/>
    <mergeCell ref="P177:Q177"/>
    <mergeCell ref="B209:O209"/>
    <mergeCell ref="N178:O178"/>
    <mergeCell ref="I48:Q48"/>
    <mergeCell ref="M62:O62"/>
    <mergeCell ref="M64:O64"/>
    <mergeCell ref="B62:F62"/>
    <mergeCell ref="I62:K62"/>
    <mergeCell ref="I60:K60"/>
    <mergeCell ref="B57:F57"/>
    <mergeCell ref="I45:Q45"/>
    <mergeCell ref="I46:Q46"/>
    <mergeCell ref="B45:F45"/>
    <mergeCell ref="I47:Q47"/>
    <mergeCell ref="I49:Q49"/>
    <mergeCell ref="M60:O60"/>
    <mergeCell ref="I53:Q53"/>
    <mergeCell ref="I55:Q55"/>
    <mergeCell ref="I58:Q58"/>
    <mergeCell ref="B69:S69"/>
    <mergeCell ref="F76:M76"/>
    <mergeCell ref="I50:Q50"/>
    <mergeCell ref="B50:F50"/>
    <mergeCell ref="F78:M78"/>
    <mergeCell ref="B101:F101"/>
    <mergeCell ref="B28:S28"/>
    <mergeCell ref="F31:Q31"/>
    <mergeCell ref="F29:Q29"/>
    <mergeCell ref="F30:Q30"/>
    <mergeCell ref="F77:M77"/>
    <mergeCell ref="B33:E33"/>
    <mergeCell ref="M97:O97"/>
    <mergeCell ref="B31:E31"/>
    <mergeCell ref="B29:E29"/>
    <mergeCell ref="I41:S41"/>
    <mergeCell ref="B41:F41"/>
    <mergeCell ref="B55:F55"/>
    <mergeCell ref="B53:F53"/>
    <mergeCell ref="B49:F49"/>
    <mergeCell ref="B43:F44"/>
    <mergeCell ref="B64:F64"/>
    <mergeCell ref="I64:K64"/>
    <mergeCell ref="F33:Q33"/>
    <mergeCell ref="B70:E70"/>
    <mergeCell ref="B72:E72"/>
    <mergeCell ref="B75:E75"/>
    <mergeCell ref="B73:E73"/>
    <mergeCell ref="B97:E97"/>
    <mergeCell ref="F80:Q80"/>
    <mergeCell ref="F84:Q84"/>
    <mergeCell ref="B82:E82"/>
    <mergeCell ref="B71:E71"/>
    <mergeCell ref="G93:K93"/>
    <mergeCell ref="F70:M70"/>
    <mergeCell ref="F71:M71"/>
    <mergeCell ref="F72:M72"/>
    <mergeCell ref="F73:M73"/>
    <mergeCell ref="F74:M74"/>
    <mergeCell ref="G87:K87"/>
    <mergeCell ref="F83:Q83"/>
    <mergeCell ref="B352:R354"/>
    <mergeCell ref="E330:S331"/>
    <mergeCell ref="E324:S325"/>
    <mergeCell ref="B225:J225"/>
    <mergeCell ref="N240:O240"/>
    <mergeCell ref="N197:O197"/>
    <mergeCell ref="P201:Q201"/>
    <mergeCell ref="E340:S342"/>
    <mergeCell ref="E327:S328"/>
    <mergeCell ref="E337:S338"/>
    <mergeCell ref="E333:S336"/>
    <mergeCell ref="E321:S322"/>
    <mergeCell ref="B249:E249"/>
    <mergeCell ref="B303:K303"/>
    <mergeCell ref="L243:Q243"/>
    <mergeCell ref="E304:L304"/>
    <mergeCell ref="E317:S319"/>
    <mergeCell ref="R241:S241"/>
    <mergeCell ref="B234:J234"/>
    <mergeCell ref="B258:Q258"/>
    <mergeCell ref="E312:S312"/>
    <mergeCell ref="P224:Q224"/>
    <mergeCell ref="B227:J227"/>
    <mergeCell ref="B228:J228"/>
    <mergeCell ref="E308:S309"/>
    <mergeCell ref="N241:O241"/>
    <mergeCell ref="R243:S243"/>
    <mergeCell ref="N249:Q249"/>
    <mergeCell ref="G252:M252"/>
    <mergeCell ref="G249:M249"/>
    <mergeCell ref="N252:Q252"/>
    <mergeCell ref="B250:F250"/>
    <mergeCell ref="N251:Q251"/>
    <mergeCell ref="B243:J243"/>
    <mergeCell ref="B236:J236"/>
    <mergeCell ref="B231:J231"/>
    <mergeCell ref="N236:O236"/>
    <mergeCell ref="B252:F252"/>
    <mergeCell ref="B229:J229"/>
    <mergeCell ref="N221:O221"/>
    <mergeCell ref="P236:Q236"/>
    <mergeCell ref="B254:P255"/>
    <mergeCell ref="B223:J223"/>
    <mergeCell ref="B226:J226"/>
    <mergeCell ref="B235:J235"/>
    <mergeCell ref="G251:M251"/>
    <mergeCell ref="B251:F251"/>
    <mergeCell ref="G250:M250"/>
    <mergeCell ref="N250:Q250"/>
    <mergeCell ref="B247:P247"/>
    <mergeCell ref="N227:O227"/>
    <mergeCell ref="L229:Q234"/>
    <mergeCell ref="N239:O239"/>
    <mergeCell ref="P241:Q241"/>
    <mergeCell ref="B241:J241"/>
    <mergeCell ref="B240:J240"/>
    <mergeCell ref="P240:Q240"/>
    <mergeCell ref="B230:J230"/>
    <mergeCell ref="I43:Q43"/>
    <mergeCell ref="P189:Q189"/>
    <mergeCell ref="N189:O189"/>
    <mergeCell ref="B204:Q204"/>
    <mergeCell ref="P205:Q205"/>
    <mergeCell ref="B199:J199"/>
    <mergeCell ref="B192:J192"/>
    <mergeCell ref="B200:J200"/>
    <mergeCell ref="B193:J193"/>
    <mergeCell ref="N193:O193"/>
    <mergeCell ref="B194:J194"/>
    <mergeCell ref="B191:J191"/>
    <mergeCell ref="B197:J197"/>
    <mergeCell ref="P197:Q197"/>
    <mergeCell ref="N186:O186"/>
    <mergeCell ref="B181:J181"/>
    <mergeCell ref="B179:J179"/>
    <mergeCell ref="N181:O181"/>
    <mergeCell ref="N179:O179"/>
    <mergeCell ref="P200:Q200"/>
    <mergeCell ref="B203:Q203"/>
    <mergeCell ref="N187:O187"/>
    <mergeCell ref="G97:K97"/>
    <mergeCell ref="F75:M75"/>
    <mergeCell ref="A6:S6"/>
    <mergeCell ref="B12:E12"/>
    <mergeCell ref="B46:F46"/>
    <mergeCell ref="B48:F48"/>
    <mergeCell ref="B60:F60"/>
    <mergeCell ref="B58:F58"/>
    <mergeCell ref="F20:Q20"/>
    <mergeCell ref="F23:Q23"/>
    <mergeCell ref="F25:Q25"/>
    <mergeCell ref="C8:Q8"/>
    <mergeCell ref="C9:Q9"/>
    <mergeCell ref="C10:Q10"/>
    <mergeCell ref="F26:Q26"/>
    <mergeCell ref="B42:F42"/>
    <mergeCell ref="C7:Q7"/>
    <mergeCell ref="M14:Q18"/>
    <mergeCell ref="F12:Q12"/>
    <mergeCell ref="I42:Q42"/>
    <mergeCell ref="B32:E32"/>
    <mergeCell ref="B30:E30"/>
    <mergeCell ref="B35:K35"/>
    <mergeCell ref="B37:K37"/>
    <mergeCell ref="F32:Q32"/>
    <mergeCell ref="B47:F47"/>
    <mergeCell ref="O107:P107"/>
    <mergeCell ref="L107:M107"/>
    <mergeCell ref="O104:P104"/>
    <mergeCell ref="B185:J185"/>
    <mergeCell ref="B145:Q145"/>
    <mergeCell ref="B129:Q129"/>
    <mergeCell ref="B118:F118"/>
    <mergeCell ref="P184:Q184"/>
    <mergeCell ref="N185:O185"/>
    <mergeCell ref="P185:Q185"/>
    <mergeCell ref="B183:J183"/>
    <mergeCell ref="N183:O183"/>
    <mergeCell ref="P183:Q183"/>
    <mergeCell ref="B184:J184"/>
    <mergeCell ref="N184:O184"/>
    <mergeCell ref="B143:Q143"/>
    <mergeCell ref="P182:Q182"/>
    <mergeCell ref="B164:Q164"/>
    <mergeCell ref="B168:Q168"/>
    <mergeCell ref="B169:Q169"/>
    <mergeCell ref="B163:Q163"/>
    <mergeCell ref="B173:J174"/>
    <mergeCell ref="N173:O174"/>
    <mergeCell ref="P173:Q174"/>
    <mergeCell ref="N182:O182"/>
    <mergeCell ref="B116:F116"/>
    <mergeCell ref="B115:F115"/>
    <mergeCell ref="B114:F114"/>
    <mergeCell ref="G114:J114"/>
    <mergeCell ref="G115:J115"/>
    <mergeCell ref="P179:Q179"/>
    <mergeCell ref="N176:O176"/>
    <mergeCell ref="B175:Q175"/>
    <mergeCell ref="E314:S315"/>
    <mergeCell ref="E305:S306"/>
    <mergeCell ref="N223:S223"/>
    <mergeCell ref="P181:Q181"/>
    <mergeCell ref="P221:Q221"/>
    <mergeCell ref="P186:Q186"/>
    <mergeCell ref="P193:Q193"/>
    <mergeCell ref="R227:S227"/>
    <mergeCell ref="N191:O191"/>
    <mergeCell ref="N196:O196"/>
    <mergeCell ref="N195:O195"/>
    <mergeCell ref="N194:O194"/>
    <mergeCell ref="P196:Q196"/>
    <mergeCell ref="P195:Q195"/>
    <mergeCell ref="P194:Q194"/>
    <mergeCell ref="P191:Q191"/>
    <mergeCell ref="B189:J189"/>
    <mergeCell ref="B201:J201"/>
    <mergeCell ref="P188:Q188"/>
    <mergeCell ref="B187:J187"/>
    <mergeCell ref="B195:J195"/>
    <mergeCell ref="B196:J196"/>
    <mergeCell ref="K192:Q192"/>
    <mergeCell ref="B182:J182"/>
    <mergeCell ref="R103:S103"/>
    <mergeCell ref="G116:J116"/>
    <mergeCell ref="G117:J117"/>
    <mergeCell ref="G118:J118"/>
    <mergeCell ref="G89:K89"/>
    <mergeCell ref="B39:K39"/>
    <mergeCell ref="G91:K91"/>
    <mergeCell ref="N102:O102"/>
    <mergeCell ref="P198:Q198"/>
    <mergeCell ref="B105:Q105"/>
    <mergeCell ref="B150:Q150"/>
    <mergeCell ref="B154:Q154"/>
    <mergeCell ref="B144:Q144"/>
    <mergeCell ref="B149:Q149"/>
    <mergeCell ref="B153:Q153"/>
    <mergeCell ref="E133:Q133"/>
    <mergeCell ref="E134:Q134"/>
    <mergeCell ref="E135:Q135"/>
    <mergeCell ref="E136:Q136"/>
    <mergeCell ref="E137:Q137"/>
    <mergeCell ref="B113:K113"/>
    <mergeCell ref="B117:F117"/>
    <mergeCell ref="M103:O103"/>
    <mergeCell ref="G104:K104"/>
    <mergeCell ref="F24:Q24"/>
    <mergeCell ref="F85:Q85"/>
    <mergeCell ref="G95:K95"/>
    <mergeCell ref="B52:F52"/>
    <mergeCell ref="B51:F51"/>
    <mergeCell ref="I51:Q51"/>
    <mergeCell ref="E280:L280"/>
    <mergeCell ref="P199:Q199"/>
    <mergeCell ref="B205:O205"/>
    <mergeCell ref="B206:O206"/>
    <mergeCell ref="P206:Q206"/>
    <mergeCell ref="B207:O207"/>
    <mergeCell ref="P207:Q207"/>
    <mergeCell ref="B208:O208"/>
    <mergeCell ref="P208:Q208"/>
    <mergeCell ref="K199:O199"/>
    <mergeCell ref="K200:O200"/>
    <mergeCell ref="K201:O201"/>
    <mergeCell ref="N100:O100"/>
    <mergeCell ref="N101:O101"/>
    <mergeCell ref="B121:Q121"/>
    <mergeCell ref="B130:Q130"/>
    <mergeCell ref="E132:Q132"/>
    <mergeCell ref="G102:K102"/>
  </mergeCells>
  <phoneticPr fontId="9" type="noConversion"/>
  <conditionalFormatting sqref="G99:K99">
    <cfRule type="cellIs" dxfId="21" priority="65" stopIfTrue="1" operator="greaterThan">
      <formula>$G$102</formula>
    </cfRule>
  </conditionalFormatting>
  <conditionalFormatting sqref="K243">
    <cfRule type="cellIs" dxfId="20" priority="64" stopIfTrue="1" operator="notEqual">
      <formula>0</formula>
    </cfRule>
  </conditionalFormatting>
  <conditionalFormatting sqref="Q247">
    <cfRule type="iconSet" priority="63">
      <iconSet iconSet="3Arrows">
        <cfvo type="percent" val="0"/>
        <cfvo type="percent" val="33"/>
        <cfvo type="percent" val="67"/>
      </iconSet>
    </cfRule>
  </conditionalFormatting>
  <conditionalFormatting sqref="Q87:Q90">
    <cfRule type="cellIs" dxfId="19" priority="46" operator="equal">
      <formula>"Nein"</formula>
    </cfRule>
  </conditionalFormatting>
  <conditionalFormatting sqref="N176:O176 N187:O188">
    <cfRule type="cellIs" dxfId="18" priority="73" operator="notEqual">
      <formula>$P176</formula>
    </cfRule>
    <cfRule type="expression" dxfId="17" priority="74">
      <formula>"&lt;&gt;$R247"</formula>
    </cfRule>
  </conditionalFormatting>
  <conditionalFormatting sqref="N177:O177">
    <cfRule type="cellIs" dxfId="16" priority="23" operator="notEqual">
      <formula>$P177</formula>
    </cfRule>
    <cfRule type="expression" dxfId="15" priority="24">
      <formula>"&lt;&gt;$R247"</formula>
    </cfRule>
  </conditionalFormatting>
  <conditionalFormatting sqref="N178:O178">
    <cfRule type="cellIs" dxfId="14" priority="21" operator="notEqual">
      <formula>$P178</formula>
    </cfRule>
    <cfRule type="expression" dxfId="13" priority="22">
      <formula>"&lt;&gt;$R247"</formula>
    </cfRule>
  </conditionalFormatting>
  <conditionalFormatting sqref="N179:O179">
    <cfRule type="cellIs" dxfId="12" priority="19" operator="notEqual">
      <formula>$P179</formula>
    </cfRule>
    <cfRule type="expression" dxfId="11" priority="20">
      <formula>"&lt;&gt;$R247"</formula>
    </cfRule>
  </conditionalFormatting>
  <conditionalFormatting sqref="N180:O180">
    <cfRule type="cellIs" dxfId="10" priority="17" operator="notEqual">
      <formula>$P180</formula>
    </cfRule>
    <cfRule type="expression" dxfId="9" priority="18">
      <formula>"&lt;&gt;$R247"</formula>
    </cfRule>
  </conditionalFormatting>
  <conditionalFormatting sqref="N181:O181">
    <cfRule type="cellIs" dxfId="8" priority="15" operator="notEqual">
      <formula>$P181</formula>
    </cfRule>
    <cfRule type="expression" dxfId="7" priority="16">
      <formula>"&lt;&gt;$R247"</formula>
    </cfRule>
  </conditionalFormatting>
  <conditionalFormatting sqref="N182:O186">
    <cfRule type="cellIs" dxfId="6" priority="9" operator="notEqual">
      <formula>$P182</formula>
    </cfRule>
    <cfRule type="expression" dxfId="5" priority="10">
      <formula>"&lt;&gt;$R247"</formula>
    </cfRule>
  </conditionalFormatting>
  <conditionalFormatting sqref="O118">
    <cfRule type="cellIs" dxfId="4" priority="5" operator="equal">
      <formula>0</formula>
    </cfRule>
  </conditionalFormatting>
  <conditionalFormatting sqref="L107">
    <cfRule type="cellIs" dxfId="3" priority="3" operator="equal">
      <formula>"Fehler, Bitte nur ein Fall auswählen"</formula>
    </cfRule>
    <cfRule type="cellIs" dxfId="2" priority="4" operator="equal">
      <formula>FALSE</formula>
    </cfRule>
  </conditionalFormatting>
  <conditionalFormatting sqref="P199:Q199">
    <cfRule type="cellIs" dxfId="1" priority="2" operator="equal">
      <formula>"""Nein"""</formula>
    </cfRule>
  </conditionalFormatting>
  <conditionalFormatting sqref="P193:Q197">
    <cfRule type="cellIs" dxfId="0" priority="1" operator="lessThan">
      <formula>0</formula>
    </cfRule>
  </conditionalFormatting>
  <dataValidations xWindow="663" yWindow="309" count="5">
    <dataValidation type="date" allowBlank="1" showInputMessage="1" showErrorMessage="1" error="Bitte geben Sie den Beginn des Durchführungszeitraums in Form von TT.MM.JJJJ, z.B. 01.01.2008, an!_x000a_Der Beginn des Durchführungszeitraums kann nur zwischen dem 01.01.2007 und 31.12.2016 liegen!" sqref="K98">
      <formula1>39083</formula1>
      <formula2>42735</formula2>
    </dataValidation>
    <dataValidation type="list" allowBlank="1" showInputMessage="1" showErrorMessage="1" sqref="C113">
      <formula1>$A$361:$A$362</formula1>
    </dataValidation>
    <dataValidation type="list" allowBlank="1" showInputMessage="1" showErrorMessage="1" sqref="C296 G57 C294 G42:G43 C280:C282 G45:G50 C333 C340 Q254 Q247 C265 C267 C269 C271 C273 C286 C337 C292 C290 C288 J271 C276 G55 C284 C305 C308 C310 C314 C317 C321 C324 C327 C312 C330 M35 Q87:Q90">
      <formula1>$A$363:$A$364</formula1>
    </dataValidation>
    <dataValidation allowBlank="1" showInputMessage="1" showErrorMessage="1" error="Dieses Feld ist auf 250 Zeichen begrenzt!" sqref="C129:J129"/>
    <dataValidation type="list" allowBlank="1" showInputMessage="1" showErrorMessage="1" sqref="C107:C111">
      <formula1>$V$106:$V$107</formula1>
    </dataValidation>
  </dataValidations>
  <printOptions horizontalCentered="1"/>
  <pageMargins left="0.19685039370078741" right="0.15748031496062992" top="0.23622047244094491" bottom="0.47244094488188981" header="0.15748031496062992" footer="0.23622047244094491"/>
  <pageSetup paperSize="9" scale="50" fitToHeight="7" orientation="portrait" copies="2" r:id="rId1"/>
  <headerFooter alignWithMargins="0">
    <oddFooter>&amp;L&amp;8Formularstand: 10.04.2017&amp;CHauptantrag Seite &amp;P von &amp;N</oddFooter>
  </headerFooter>
  <rowBreaks count="1" manualBreakCount="1">
    <brk id="68" max="18"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U138"/>
  <sheetViews>
    <sheetView topLeftCell="A42" zoomScale="85" zoomScaleNormal="85" workbookViewId="0">
      <selection activeCell="E137" sqref="E137"/>
    </sheetView>
  </sheetViews>
  <sheetFormatPr baseColWidth="10" defaultColWidth="11.453125" defaultRowHeight="15.5" x14ac:dyDescent="0.35"/>
  <cols>
    <col min="1" max="1" width="5.81640625" style="34" customWidth="1"/>
    <col min="2" max="2" width="77.81640625" style="2" customWidth="1"/>
    <col min="3" max="4" width="18.26953125" style="2" customWidth="1"/>
    <col min="5" max="5" width="16" style="2" customWidth="1"/>
    <col min="6" max="6" width="24.54296875" style="36" customWidth="1"/>
    <col min="7" max="7" width="8.81640625" style="2" customWidth="1"/>
    <col min="8" max="16384" width="11.453125" style="2"/>
  </cols>
  <sheetData>
    <row r="1" spans="1:21" x14ac:dyDescent="0.35">
      <c r="G1" s="86" t="str">
        <f>Antrag!$S$2</f>
        <v>Vers. 3</v>
      </c>
    </row>
    <row r="2" spans="1:21" ht="76.5" customHeight="1" x14ac:dyDescent="0.25">
      <c r="B2" s="498" t="str">
        <f>Antrag!A6</f>
        <v>"Verwaltungsvorschrift des Umweltministeriums über die Förderung der seriellen Sanierung 
von Wohngebäuden" vom 7. Februar 2019 - Az.: 6-25.23.1/2
Antragsformular zur VwV Serielle Sanierung
Investitionsförderung für industrielle Vorfertigung von Fassaden-, Fenster- und Dachelementen</v>
      </c>
      <c r="C2" s="498"/>
      <c r="D2" s="498"/>
      <c r="E2" s="498"/>
      <c r="F2" s="499"/>
      <c r="G2" s="499"/>
    </row>
    <row r="3" spans="1:21" s="36" customFormat="1" ht="20" x14ac:dyDescent="0.35">
      <c r="A3" s="35"/>
      <c r="B3" s="500" t="s">
        <v>66</v>
      </c>
      <c r="C3" s="500"/>
      <c r="D3" s="500"/>
      <c r="E3" s="500"/>
      <c r="F3" s="464"/>
      <c r="G3" s="464"/>
    </row>
    <row r="4" spans="1:21" s="36" customFormat="1" ht="18.75" customHeight="1" x14ac:dyDescent="0.35">
      <c r="A4" s="35"/>
      <c r="B4" s="247" t="s">
        <v>68</v>
      </c>
      <c r="C4" s="504"/>
      <c r="D4" s="505"/>
      <c r="E4" s="505"/>
      <c r="F4" s="506"/>
      <c r="G4" s="246"/>
    </row>
    <row r="5" spans="1:21" s="36" customFormat="1" ht="21.75" customHeight="1" x14ac:dyDescent="0.35">
      <c r="A5" s="35"/>
      <c r="B5" s="38" t="str">
        <f>Antrag!F23</f>
        <v>xxx</v>
      </c>
      <c r="C5" s="507"/>
      <c r="D5" s="508"/>
      <c r="E5" s="508"/>
      <c r="F5" s="509"/>
      <c r="G5" s="246"/>
    </row>
    <row r="6" spans="1:21" s="36" customFormat="1" ht="7.5" customHeight="1" x14ac:dyDescent="0.35">
      <c r="A6" s="35"/>
      <c r="B6" s="248"/>
      <c r="C6" s="507"/>
      <c r="D6" s="508"/>
      <c r="E6" s="508"/>
      <c r="F6" s="509"/>
      <c r="G6" s="246"/>
    </row>
    <row r="7" spans="1:21" s="36" customFormat="1" ht="21.75" customHeight="1" x14ac:dyDescent="0.35">
      <c r="A7" s="35"/>
      <c r="B7" s="249" t="s">
        <v>272</v>
      </c>
      <c r="C7" s="507"/>
      <c r="D7" s="508"/>
      <c r="E7" s="508"/>
      <c r="F7" s="509"/>
      <c r="G7" s="246"/>
    </row>
    <row r="8" spans="1:21" s="36" customFormat="1" ht="21.75" customHeight="1" x14ac:dyDescent="0.35">
      <c r="A8" s="35"/>
      <c r="B8" s="239">
        <f>Antrag!F83</f>
        <v>0</v>
      </c>
      <c r="C8" s="507"/>
      <c r="D8" s="508"/>
      <c r="E8" s="508"/>
      <c r="F8" s="509"/>
      <c r="G8" s="246"/>
    </row>
    <row r="9" spans="1:21" s="36" customFormat="1" ht="21.75" customHeight="1" x14ac:dyDescent="0.35">
      <c r="A9" s="35"/>
      <c r="B9" s="239">
        <f>Antrag!F84</f>
        <v>0</v>
      </c>
      <c r="C9" s="507"/>
      <c r="D9" s="508"/>
      <c r="E9" s="508"/>
      <c r="F9" s="509"/>
      <c r="G9" s="246"/>
    </row>
    <row r="10" spans="1:21" s="36" customFormat="1" ht="21.75" customHeight="1" x14ac:dyDescent="0.35">
      <c r="A10" s="35"/>
      <c r="B10" s="250"/>
      <c r="C10" s="510"/>
      <c r="D10" s="511"/>
      <c r="E10" s="511"/>
      <c r="F10" s="512"/>
      <c r="G10" s="240"/>
    </row>
    <row r="11" spans="1:21" s="5" customFormat="1" ht="22" customHeight="1" x14ac:dyDescent="0.25">
      <c r="A11" s="33"/>
      <c r="B11" s="501" t="str">
        <f>Antrag!F12</f>
        <v xml:space="preserve"> - Projektantrag Zuwendungsempfänger-</v>
      </c>
      <c r="C11" s="501"/>
      <c r="D11" s="501"/>
      <c r="E11" s="501"/>
      <c r="F11" s="502"/>
      <c r="G11" s="502"/>
      <c r="H11" s="40"/>
      <c r="I11" s="40"/>
      <c r="J11" s="40"/>
      <c r="K11" s="40"/>
      <c r="L11" s="40"/>
      <c r="M11" s="41"/>
      <c r="N11" s="42"/>
      <c r="O11" s="42"/>
      <c r="P11" s="42"/>
      <c r="Q11" s="42"/>
      <c r="R11" s="42"/>
      <c r="S11" s="42"/>
      <c r="T11" s="42"/>
      <c r="U11" s="42"/>
    </row>
    <row r="12" spans="1:21" s="5" customFormat="1" ht="10.5" customHeight="1" x14ac:dyDescent="0.25">
      <c r="A12" s="33"/>
      <c r="B12" s="30"/>
      <c r="C12" s="30"/>
      <c r="D12" s="30"/>
      <c r="E12" s="30"/>
      <c r="F12" s="43"/>
      <c r="G12" s="43"/>
      <c r="H12" s="40"/>
      <c r="I12" s="40"/>
      <c r="J12" s="40"/>
      <c r="K12" s="40"/>
      <c r="L12" s="40"/>
      <c r="M12" s="41"/>
      <c r="N12" s="42"/>
      <c r="O12" s="42"/>
      <c r="P12" s="42"/>
      <c r="Q12" s="42"/>
      <c r="R12" s="42"/>
      <c r="S12" s="42"/>
      <c r="T12" s="42"/>
      <c r="U12" s="42"/>
    </row>
    <row r="13" spans="1:21" s="5" customFormat="1" ht="22" customHeight="1" x14ac:dyDescent="0.25">
      <c r="A13" s="31"/>
      <c r="B13" s="503" t="s">
        <v>70</v>
      </c>
      <c r="C13" s="437"/>
      <c r="D13" s="437"/>
      <c r="E13" s="437"/>
      <c r="F13" s="238"/>
      <c r="G13" s="44"/>
      <c r="H13" s="40"/>
      <c r="I13" s="40"/>
      <c r="J13" s="40"/>
      <c r="K13" s="40"/>
      <c r="L13" s="40"/>
      <c r="M13" s="41"/>
      <c r="N13" s="41"/>
      <c r="O13" s="41"/>
      <c r="P13" s="41"/>
      <c r="Q13" s="41"/>
      <c r="R13" s="41"/>
      <c r="S13" s="41"/>
      <c r="T13" s="41"/>
      <c r="U13" s="41"/>
    </row>
    <row r="14" spans="1:21" s="5" customFormat="1" ht="10.5" customHeight="1" x14ac:dyDescent="0.25">
      <c r="A14" s="33"/>
      <c r="B14" s="30"/>
      <c r="C14" s="30"/>
      <c r="D14" s="30"/>
      <c r="E14" s="30"/>
      <c r="F14" s="43"/>
      <c r="G14" s="43"/>
      <c r="H14" s="40"/>
      <c r="I14" s="40"/>
      <c r="J14" s="40"/>
      <c r="K14" s="40"/>
      <c r="L14" s="40"/>
      <c r="M14" s="41"/>
      <c r="N14" s="170"/>
      <c r="O14" s="170"/>
      <c r="P14" s="170"/>
      <c r="Q14" s="170"/>
      <c r="R14" s="170"/>
      <c r="S14" s="170"/>
      <c r="T14" s="170"/>
      <c r="U14" s="170"/>
    </row>
    <row r="15" spans="1:21" ht="16.5" customHeight="1" x14ac:dyDescent="0.25">
      <c r="A15" s="35"/>
      <c r="B15" s="29" t="s">
        <v>202</v>
      </c>
      <c r="C15" s="29"/>
      <c r="D15" s="29"/>
      <c r="E15" s="29"/>
      <c r="F15" s="28"/>
      <c r="G15" s="28"/>
    </row>
    <row r="16" spans="1:21" ht="9.75" customHeight="1" x14ac:dyDescent="0.25">
      <c r="B16" s="46"/>
      <c r="C16" s="46"/>
      <c r="D16" s="46"/>
      <c r="E16" s="46"/>
      <c r="F16" s="28"/>
      <c r="G16" s="28"/>
    </row>
    <row r="17" spans="1:11" ht="21.75" customHeight="1" x14ac:dyDescent="0.25">
      <c r="A17" s="198" t="s">
        <v>203</v>
      </c>
      <c r="B17" s="229" t="s">
        <v>204</v>
      </c>
      <c r="C17" s="230" t="s">
        <v>205</v>
      </c>
      <c r="D17" s="199" t="s">
        <v>206</v>
      </c>
      <c r="E17" s="230" t="s">
        <v>207</v>
      </c>
      <c r="F17" s="189" t="s">
        <v>208</v>
      </c>
      <c r="G17" s="47"/>
      <c r="H17" s="47"/>
      <c r="I17" s="47"/>
      <c r="J17" s="47"/>
      <c r="K17" s="47"/>
    </row>
    <row r="18" spans="1:11" ht="18" customHeight="1" x14ac:dyDescent="0.35">
      <c r="B18" s="221" t="s">
        <v>275</v>
      </c>
      <c r="C18" s="243">
        <v>0</v>
      </c>
      <c r="D18" s="244" t="s">
        <v>282</v>
      </c>
      <c r="E18" s="245">
        <v>0</v>
      </c>
      <c r="F18" s="241">
        <f t="shared" ref="F18:F24" si="0">C18*E18</f>
        <v>0</v>
      </c>
      <c r="G18" s="48"/>
    </row>
    <row r="19" spans="1:11" ht="18" customHeight="1" x14ac:dyDescent="0.35">
      <c r="B19" s="221" t="s">
        <v>276</v>
      </c>
      <c r="C19" s="243">
        <v>0</v>
      </c>
      <c r="D19" s="244" t="s">
        <v>282</v>
      </c>
      <c r="E19" s="245">
        <v>0</v>
      </c>
      <c r="F19" s="241">
        <f t="shared" si="0"/>
        <v>0</v>
      </c>
      <c r="G19" s="48"/>
    </row>
    <row r="20" spans="1:11" ht="18" customHeight="1" x14ac:dyDescent="0.35">
      <c r="B20" s="221" t="s">
        <v>277</v>
      </c>
      <c r="C20" s="243">
        <v>0</v>
      </c>
      <c r="D20" s="244" t="s">
        <v>282</v>
      </c>
      <c r="E20" s="245">
        <v>0</v>
      </c>
      <c r="F20" s="241">
        <f t="shared" si="0"/>
        <v>0</v>
      </c>
      <c r="G20" s="48"/>
    </row>
    <row r="21" spans="1:11" ht="18" customHeight="1" x14ac:dyDescent="0.35">
      <c r="B21" s="221" t="s">
        <v>278</v>
      </c>
      <c r="C21" s="243">
        <v>0</v>
      </c>
      <c r="D21" s="244" t="s">
        <v>282</v>
      </c>
      <c r="E21" s="245">
        <v>0</v>
      </c>
      <c r="F21" s="241">
        <f t="shared" si="0"/>
        <v>0</v>
      </c>
      <c r="G21" s="48"/>
    </row>
    <row r="22" spans="1:11" ht="18" customHeight="1" x14ac:dyDescent="0.35">
      <c r="B22" s="221" t="s">
        <v>279</v>
      </c>
      <c r="C22" s="243">
        <v>0</v>
      </c>
      <c r="D22" s="244" t="s">
        <v>271</v>
      </c>
      <c r="E22" s="245">
        <v>0</v>
      </c>
      <c r="F22" s="241">
        <f t="shared" si="0"/>
        <v>0</v>
      </c>
      <c r="G22" s="48"/>
    </row>
    <row r="23" spans="1:11" ht="18" customHeight="1" x14ac:dyDescent="0.35">
      <c r="B23" s="221" t="s">
        <v>280</v>
      </c>
      <c r="C23" s="243">
        <v>0</v>
      </c>
      <c r="D23" s="244" t="s">
        <v>271</v>
      </c>
      <c r="E23" s="245">
        <v>0</v>
      </c>
      <c r="F23" s="241">
        <f t="shared" si="0"/>
        <v>0</v>
      </c>
      <c r="G23" s="48"/>
    </row>
    <row r="24" spans="1:11" ht="18" customHeight="1" x14ac:dyDescent="0.35">
      <c r="B24" s="221" t="s">
        <v>281</v>
      </c>
      <c r="C24" s="243">
        <v>0</v>
      </c>
      <c r="D24" s="244" t="s">
        <v>283</v>
      </c>
      <c r="E24" s="245">
        <v>0</v>
      </c>
      <c r="F24" s="241">
        <f t="shared" si="0"/>
        <v>0</v>
      </c>
      <c r="G24" s="48"/>
    </row>
    <row r="25" spans="1:11" ht="18" customHeight="1" x14ac:dyDescent="0.35">
      <c r="B25" s="234" t="s">
        <v>209</v>
      </c>
      <c r="C25" s="234"/>
      <c r="D25" s="234"/>
      <c r="E25" s="234"/>
      <c r="F25" s="52">
        <f>SUM(F18:F24)</f>
        <v>0</v>
      </c>
      <c r="G25" s="45"/>
    </row>
    <row r="26" spans="1:11" ht="17.5" x14ac:dyDescent="0.35">
      <c r="B26" s="29"/>
      <c r="C26" s="29"/>
      <c r="D26" s="29"/>
      <c r="E26" s="29"/>
      <c r="F26" s="50"/>
      <c r="G26" s="51"/>
    </row>
    <row r="27" spans="1:11" ht="33" customHeight="1" x14ac:dyDescent="0.25">
      <c r="A27" s="198" t="s">
        <v>216</v>
      </c>
      <c r="B27" s="229" t="s">
        <v>211</v>
      </c>
      <c r="C27" s="230" t="s">
        <v>205</v>
      </c>
      <c r="D27" s="230" t="s">
        <v>206</v>
      </c>
      <c r="E27" s="230" t="s">
        <v>207</v>
      </c>
      <c r="F27" s="189" t="s">
        <v>208</v>
      </c>
      <c r="G27" s="29"/>
    </row>
    <row r="28" spans="1:11" ht="18" customHeight="1" x14ac:dyDescent="0.35">
      <c r="B28" s="221" t="s">
        <v>284</v>
      </c>
      <c r="C28" s="243">
        <v>0</v>
      </c>
      <c r="D28" s="244" t="s">
        <v>271</v>
      </c>
      <c r="E28" s="245">
        <v>0</v>
      </c>
      <c r="F28" s="241">
        <f>C28*E28</f>
        <v>0</v>
      </c>
      <c r="G28" s="48"/>
    </row>
    <row r="29" spans="1:11" ht="18" customHeight="1" x14ac:dyDescent="0.35">
      <c r="B29" s="221" t="s">
        <v>285</v>
      </c>
      <c r="C29" s="243">
        <v>0</v>
      </c>
      <c r="D29" s="244" t="s">
        <v>271</v>
      </c>
      <c r="E29" s="245">
        <v>0</v>
      </c>
      <c r="F29" s="241">
        <f t="shared" ref="F29:F36" si="1">C29*E29</f>
        <v>0</v>
      </c>
      <c r="G29" s="48"/>
    </row>
    <row r="30" spans="1:11" ht="18" customHeight="1" x14ac:dyDescent="0.35">
      <c r="B30" s="221" t="s">
        <v>286</v>
      </c>
      <c r="C30" s="243">
        <v>0</v>
      </c>
      <c r="D30" s="244" t="s">
        <v>271</v>
      </c>
      <c r="E30" s="245">
        <v>0</v>
      </c>
      <c r="F30" s="241">
        <f t="shared" si="1"/>
        <v>0</v>
      </c>
      <c r="G30" s="48"/>
    </row>
    <row r="31" spans="1:11" ht="18" customHeight="1" x14ac:dyDescent="0.35">
      <c r="B31" s="221" t="s">
        <v>287</v>
      </c>
      <c r="C31" s="243">
        <v>0</v>
      </c>
      <c r="D31" s="244" t="s">
        <v>271</v>
      </c>
      <c r="E31" s="245">
        <v>0</v>
      </c>
      <c r="F31" s="241">
        <f t="shared" si="1"/>
        <v>0</v>
      </c>
      <c r="G31" s="48"/>
    </row>
    <row r="32" spans="1:11" ht="18" customHeight="1" x14ac:dyDescent="0.35">
      <c r="B32" s="221" t="s">
        <v>470</v>
      </c>
      <c r="C32" s="243">
        <v>0</v>
      </c>
      <c r="D32" s="244" t="s">
        <v>271</v>
      </c>
      <c r="E32" s="245">
        <v>0</v>
      </c>
      <c r="F32" s="241">
        <f t="shared" si="1"/>
        <v>0</v>
      </c>
      <c r="G32" s="48"/>
    </row>
    <row r="33" spans="1:7" ht="18" customHeight="1" x14ac:dyDescent="0.35">
      <c r="B33" s="221" t="s">
        <v>288</v>
      </c>
      <c r="C33" s="243">
        <v>0</v>
      </c>
      <c r="D33" s="244" t="s">
        <v>271</v>
      </c>
      <c r="E33" s="245">
        <v>0</v>
      </c>
      <c r="F33" s="241">
        <f t="shared" si="1"/>
        <v>0</v>
      </c>
      <c r="G33" s="48"/>
    </row>
    <row r="34" spans="1:7" ht="18" customHeight="1" x14ac:dyDescent="0.35">
      <c r="B34" s="221" t="s">
        <v>289</v>
      </c>
      <c r="C34" s="243">
        <v>0</v>
      </c>
      <c r="D34" s="244" t="s">
        <v>271</v>
      </c>
      <c r="E34" s="245">
        <v>0</v>
      </c>
      <c r="F34" s="241">
        <f t="shared" si="1"/>
        <v>0</v>
      </c>
      <c r="G34" s="48"/>
    </row>
    <row r="35" spans="1:7" ht="18" customHeight="1" x14ac:dyDescent="0.35">
      <c r="B35" s="221" t="s">
        <v>473</v>
      </c>
      <c r="C35" s="243">
        <v>0</v>
      </c>
      <c r="D35" s="244" t="s">
        <v>271</v>
      </c>
      <c r="E35" s="245">
        <v>0</v>
      </c>
      <c r="F35" s="241">
        <f t="shared" si="1"/>
        <v>0</v>
      </c>
      <c r="G35" s="48"/>
    </row>
    <row r="36" spans="1:7" ht="18" customHeight="1" x14ac:dyDescent="0.35">
      <c r="B36" s="221" t="s">
        <v>290</v>
      </c>
      <c r="C36" s="243">
        <v>0</v>
      </c>
      <c r="D36" s="244" t="s">
        <v>271</v>
      </c>
      <c r="E36" s="245">
        <v>0</v>
      </c>
      <c r="F36" s="241">
        <f t="shared" si="1"/>
        <v>0</v>
      </c>
      <c r="G36" s="48"/>
    </row>
    <row r="37" spans="1:7" ht="17.5" x14ac:dyDescent="0.35">
      <c r="B37" s="234" t="s">
        <v>210</v>
      </c>
      <c r="C37" s="234"/>
      <c r="D37" s="234"/>
      <c r="E37" s="234"/>
      <c r="F37" s="49">
        <f>SUM(F28:F36)</f>
        <v>0</v>
      </c>
      <c r="G37" s="48"/>
    </row>
    <row r="38" spans="1:7" ht="17.5" x14ac:dyDescent="0.35">
      <c r="B38" s="29"/>
      <c r="C38" s="29"/>
      <c r="D38" s="29"/>
      <c r="E38" s="29"/>
      <c r="F38" s="50"/>
      <c r="G38" s="51"/>
    </row>
    <row r="39" spans="1:7" ht="24.75" customHeight="1" x14ac:dyDescent="0.25">
      <c r="A39" s="200" t="s">
        <v>217</v>
      </c>
      <c r="B39" s="229" t="s">
        <v>212</v>
      </c>
      <c r="C39" s="230" t="s">
        <v>205</v>
      </c>
      <c r="D39" s="230" t="s">
        <v>206</v>
      </c>
      <c r="E39" s="230" t="s">
        <v>207</v>
      </c>
      <c r="F39" s="189" t="s">
        <v>208</v>
      </c>
      <c r="G39" s="29"/>
    </row>
    <row r="40" spans="1:7" ht="18" customHeight="1" x14ac:dyDescent="0.35">
      <c r="B40" s="221" t="s">
        <v>291</v>
      </c>
      <c r="C40" s="243">
        <v>0</v>
      </c>
      <c r="D40" s="244" t="s">
        <v>271</v>
      </c>
      <c r="E40" s="245">
        <v>0</v>
      </c>
      <c r="F40" s="241">
        <f t="shared" ref="F40:F43" si="2">C40*E40</f>
        <v>0</v>
      </c>
      <c r="G40" s="48"/>
    </row>
    <row r="41" spans="1:7" ht="18" customHeight="1" x14ac:dyDescent="0.35">
      <c r="B41" s="221" t="s">
        <v>292</v>
      </c>
      <c r="C41" s="243">
        <v>0</v>
      </c>
      <c r="D41" s="244" t="s">
        <v>271</v>
      </c>
      <c r="E41" s="245">
        <v>0</v>
      </c>
      <c r="F41" s="241">
        <f t="shared" si="2"/>
        <v>0</v>
      </c>
      <c r="G41" s="48"/>
    </row>
    <row r="42" spans="1:7" ht="18" customHeight="1" x14ac:dyDescent="0.35">
      <c r="B42" s="221" t="s">
        <v>293</v>
      </c>
      <c r="C42" s="243">
        <v>0</v>
      </c>
      <c r="D42" s="244" t="s">
        <v>271</v>
      </c>
      <c r="E42" s="245">
        <v>0</v>
      </c>
      <c r="F42" s="241">
        <f t="shared" si="2"/>
        <v>0</v>
      </c>
      <c r="G42" s="48"/>
    </row>
    <row r="43" spans="1:7" ht="18" customHeight="1" x14ac:dyDescent="0.35">
      <c r="B43" s="221" t="s">
        <v>294</v>
      </c>
      <c r="C43" s="243">
        <v>0</v>
      </c>
      <c r="D43" s="244" t="s">
        <v>271</v>
      </c>
      <c r="E43" s="245">
        <v>0</v>
      </c>
      <c r="F43" s="241">
        <f t="shared" si="2"/>
        <v>0</v>
      </c>
      <c r="G43" s="48"/>
    </row>
    <row r="44" spans="1:7" ht="17.5" x14ac:dyDescent="0.35">
      <c r="B44" s="234" t="s">
        <v>213</v>
      </c>
      <c r="C44" s="234"/>
      <c r="D44" s="234"/>
      <c r="E44" s="234"/>
      <c r="F44" s="49">
        <f>SUM(F40:F43)</f>
        <v>0</v>
      </c>
      <c r="G44" s="51"/>
    </row>
    <row r="45" spans="1:7" ht="17.5" x14ac:dyDescent="0.35">
      <c r="B45" s="29"/>
      <c r="C45" s="29"/>
      <c r="D45" s="29"/>
      <c r="E45" s="29"/>
      <c r="F45" s="50"/>
      <c r="G45" s="51"/>
    </row>
    <row r="46" spans="1:7" ht="30.75" customHeight="1" x14ac:dyDescent="0.25">
      <c r="A46" s="200" t="s">
        <v>218</v>
      </c>
      <c r="B46" s="229" t="s">
        <v>214</v>
      </c>
      <c r="C46" s="230" t="s">
        <v>205</v>
      </c>
      <c r="D46" s="230" t="s">
        <v>206</v>
      </c>
      <c r="E46" s="230" t="s">
        <v>207</v>
      </c>
      <c r="F46" s="189" t="s">
        <v>208</v>
      </c>
      <c r="G46" s="29"/>
    </row>
    <row r="47" spans="1:7" ht="18" customHeight="1" x14ac:dyDescent="0.35">
      <c r="B47" s="221" t="s">
        <v>295</v>
      </c>
      <c r="C47" s="243">
        <v>0</v>
      </c>
      <c r="D47" s="244" t="s">
        <v>271</v>
      </c>
      <c r="E47" s="245">
        <v>0</v>
      </c>
      <c r="F47" s="241">
        <f t="shared" ref="F47:F51" si="3">C47*E47</f>
        <v>0</v>
      </c>
      <c r="G47" s="48"/>
    </row>
    <row r="48" spans="1:7" ht="18" customHeight="1" x14ac:dyDescent="0.35">
      <c r="B48" s="221" t="s">
        <v>296</v>
      </c>
      <c r="C48" s="243">
        <v>0</v>
      </c>
      <c r="D48" s="244" t="s">
        <v>271</v>
      </c>
      <c r="E48" s="245">
        <v>0</v>
      </c>
      <c r="F48" s="241">
        <f t="shared" si="3"/>
        <v>0</v>
      </c>
      <c r="G48" s="48"/>
    </row>
    <row r="49" spans="1:7" ht="18" customHeight="1" x14ac:dyDescent="0.35">
      <c r="B49" s="221" t="s">
        <v>297</v>
      </c>
      <c r="C49" s="243">
        <v>0</v>
      </c>
      <c r="D49" s="244" t="s">
        <v>271</v>
      </c>
      <c r="E49" s="245">
        <v>0</v>
      </c>
      <c r="F49" s="241">
        <f t="shared" si="3"/>
        <v>0</v>
      </c>
      <c r="G49" s="48"/>
    </row>
    <row r="50" spans="1:7" ht="18.5" x14ac:dyDescent="0.35">
      <c r="B50" s="221" t="s">
        <v>298</v>
      </c>
      <c r="C50" s="243">
        <v>0</v>
      </c>
      <c r="D50" s="244" t="s">
        <v>271</v>
      </c>
      <c r="E50" s="245">
        <v>0</v>
      </c>
      <c r="F50" s="241">
        <f t="shared" si="3"/>
        <v>0</v>
      </c>
      <c r="G50" s="48"/>
    </row>
    <row r="51" spans="1:7" ht="18.5" x14ac:dyDescent="0.35">
      <c r="B51" s="221" t="s">
        <v>299</v>
      </c>
      <c r="C51" s="243">
        <v>0</v>
      </c>
      <c r="D51" s="244" t="s">
        <v>271</v>
      </c>
      <c r="E51" s="245">
        <v>0</v>
      </c>
      <c r="F51" s="241">
        <f t="shared" si="3"/>
        <v>0</v>
      </c>
      <c r="G51" s="48"/>
    </row>
    <row r="52" spans="1:7" ht="21.75" customHeight="1" x14ac:dyDescent="0.35">
      <c r="B52" s="234" t="s">
        <v>215</v>
      </c>
      <c r="C52" s="234"/>
      <c r="D52" s="234"/>
      <c r="E52" s="234"/>
      <c r="F52" s="49">
        <f>SUM(F47:F51)</f>
        <v>0</v>
      </c>
      <c r="G52" s="51"/>
    </row>
    <row r="53" spans="1:7" ht="17.5" x14ac:dyDescent="0.35">
      <c r="B53" s="29"/>
      <c r="C53" s="29"/>
      <c r="D53" s="29"/>
      <c r="E53" s="29"/>
      <c r="F53" s="50"/>
      <c r="G53" s="51"/>
    </row>
    <row r="54" spans="1:7" ht="30.75" customHeight="1" x14ac:dyDescent="0.25">
      <c r="A54" s="200" t="s">
        <v>219</v>
      </c>
      <c r="B54" s="229" t="s">
        <v>452</v>
      </c>
      <c r="C54" s="230" t="s">
        <v>205</v>
      </c>
      <c r="D54" s="230" t="s">
        <v>206</v>
      </c>
      <c r="E54" s="230" t="s">
        <v>207</v>
      </c>
      <c r="F54" s="189" t="s">
        <v>208</v>
      </c>
      <c r="G54" s="29"/>
    </row>
    <row r="55" spans="1:7" ht="18" customHeight="1" x14ac:dyDescent="0.35">
      <c r="B55" s="221" t="s">
        <v>300</v>
      </c>
      <c r="C55" s="243">
        <v>0</v>
      </c>
      <c r="D55" s="244" t="s">
        <v>273</v>
      </c>
      <c r="E55" s="245">
        <v>0</v>
      </c>
      <c r="F55" s="241">
        <f>C55*E55</f>
        <v>0</v>
      </c>
      <c r="G55" s="48"/>
    </row>
    <row r="56" spans="1:7" ht="18" customHeight="1" x14ac:dyDescent="0.35">
      <c r="B56" s="221" t="s">
        <v>301</v>
      </c>
      <c r="C56" s="243">
        <v>0</v>
      </c>
      <c r="D56" s="244" t="s">
        <v>273</v>
      </c>
      <c r="E56" s="245">
        <v>0</v>
      </c>
      <c r="F56" s="241">
        <f t="shared" ref="F56:F63" si="4">C56*E56</f>
        <v>0</v>
      </c>
      <c r="G56" s="48"/>
    </row>
    <row r="57" spans="1:7" ht="18" customHeight="1" x14ac:dyDescent="0.35">
      <c r="B57" s="221" t="s">
        <v>302</v>
      </c>
      <c r="C57" s="243">
        <v>0</v>
      </c>
      <c r="D57" s="244" t="s">
        <v>273</v>
      </c>
      <c r="E57" s="245">
        <v>0</v>
      </c>
      <c r="F57" s="241">
        <f t="shared" si="4"/>
        <v>0</v>
      </c>
      <c r="G57" s="48"/>
    </row>
    <row r="58" spans="1:7" ht="18" customHeight="1" x14ac:dyDescent="0.35">
      <c r="B58" s="221" t="s">
        <v>303</v>
      </c>
      <c r="C58" s="243">
        <v>0</v>
      </c>
      <c r="D58" s="244" t="s">
        <v>273</v>
      </c>
      <c r="E58" s="245">
        <v>0</v>
      </c>
      <c r="F58" s="241">
        <f t="shared" si="4"/>
        <v>0</v>
      </c>
      <c r="G58" s="48"/>
    </row>
    <row r="59" spans="1:7" ht="18" customHeight="1" x14ac:dyDescent="0.35">
      <c r="B59" s="221" t="s">
        <v>304</v>
      </c>
      <c r="C59" s="243">
        <v>0</v>
      </c>
      <c r="D59" s="244" t="s">
        <v>273</v>
      </c>
      <c r="E59" s="245">
        <v>0</v>
      </c>
      <c r="F59" s="241">
        <f t="shared" si="4"/>
        <v>0</v>
      </c>
      <c r="G59" s="48"/>
    </row>
    <row r="60" spans="1:7" ht="18" customHeight="1" x14ac:dyDescent="0.35">
      <c r="B60" s="221" t="s">
        <v>305</v>
      </c>
      <c r="C60" s="243">
        <v>0</v>
      </c>
      <c r="D60" s="244" t="s">
        <v>274</v>
      </c>
      <c r="E60" s="245">
        <v>0</v>
      </c>
      <c r="F60" s="241">
        <f t="shared" si="4"/>
        <v>0</v>
      </c>
      <c r="G60" s="48"/>
    </row>
    <row r="61" spans="1:7" ht="18" customHeight="1" x14ac:dyDescent="0.35">
      <c r="B61" s="221" t="s">
        <v>306</v>
      </c>
      <c r="C61" s="243">
        <v>0</v>
      </c>
      <c r="D61" s="244" t="s">
        <v>273</v>
      </c>
      <c r="E61" s="245">
        <v>0</v>
      </c>
      <c r="F61" s="241">
        <f t="shared" si="4"/>
        <v>0</v>
      </c>
      <c r="G61" s="48"/>
    </row>
    <row r="62" spans="1:7" ht="18" customHeight="1" x14ac:dyDescent="0.35">
      <c r="B62" s="221" t="s">
        <v>469</v>
      </c>
      <c r="C62" s="243">
        <v>0</v>
      </c>
      <c r="D62" s="244" t="s">
        <v>273</v>
      </c>
      <c r="E62" s="245">
        <v>0</v>
      </c>
      <c r="F62" s="241">
        <f t="shared" si="4"/>
        <v>0</v>
      </c>
      <c r="G62" s="48"/>
    </row>
    <row r="63" spans="1:7" ht="18" customHeight="1" x14ac:dyDescent="0.35">
      <c r="B63" s="221" t="s">
        <v>307</v>
      </c>
      <c r="C63" s="243">
        <v>0</v>
      </c>
      <c r="D63" s="244" t="s">
        <v>273</v>
      </c>
      <c r="E63" s="245">
        <v>0</v>
      </c>
      <c r="F63" s="241">
        <f t="shared" si="4"/>
        <v>0</v>
      </c>
      <c r="G63" s="48"/>
    </row>
    <row r="64" spans="1:7" ht="17.5" x14ac:dyDescent="0.35">
      <c r="B64" s="234" t="s">
        <v>220</v>
      </c>
      <c r="C64" s="234"/>
      <c r="D64" s="234"/>
      <c r="E64" s="234"/>
      <c r="F64" s="49">
        <f>SUM(F55:F63)</f>
        <v>0</v>
      </c>
      <c r="G64" s="51"/>
    </row>
    <row r="65" spans="1:7" ht="17.5" x14ac:dyDescent="0.35">
      <c r="B65" s="29"/>
      <c r="C65" s="29"/>
      <c r="D65" s="29"/>
      <c r="E65" s="29"/>
      <c r="F65" s="50"/>
      <c r="G65" s="51"/>
    </row>
    <row r="66" spans="1:7" ht="17.5" x14ac:dyDescent="0.35">
      <c r="B66" s="29"/>
      <c r="C66" s="29"/>
      <c r="D66" s="29"/>
      <c r="E66" s="29"/>
      <c r="F66" s="50"/>
      <c r="G66" s="51"/>
    </row>
    <row r="67" spans="1:7" ht="17.5" x14ac:dyDescent="0.35">
      <c r="B67" s="29"/>
      <c r="C67" s="29"/>
      <c r="D67" s="29"/>
      <c r="E67" s="29"/>
      <c r="F67" s="50"/>
      <c r="G67" s="51"/>
    </row>
    <row r="68" spans="1:7" ht="17.5" x14ac:dyDescent="0.35">
      <c r="B68" s="29"/>
      <c r="C68" s="29"/>
      <c r="D68" s="29"/>
      <c r="E68" s="29"/>
      <c r="F68" s="50"/>
      <c r="G68" s="51"/>
    </row>
    <row r="69" spans="1:7" ht="30.75" customHeight="1" x14ac:dyDescent="0.25">
      <c r="A69" s="200" t="s">
        <v>387</v>
      </c>
      <c r="B69" s="229" t="s">
        <v>221</v>
      </c>
      <c r="C69" s="230" t="s">
        <v>205</v>
      </c>
      <c r="D69" s="230" t="s">
        <v>206</v>
      </c>
      <c r="E69" s="230" t="s">
        <v>207</v>
      </c>
      <c r="F69" s="189" t="s">
        <v>208</v>
      </c>
      <c r="G69" s="29"/>
    </row>
    <row r="70" spans="1:7" ht="18" customHeight="1" x14ac:dyDescent="0.35">
      <c r="B70" s="221" t="s">
        <v>308</v>
      </c>
      <c r="C70" s="243">
        <v>0</v>
      </c>
      <c r="D70" s="244" t="s">
        <v>273</v>
      </c>
      <c r="E70" s="245">
        <v>0</v>
      </c>
      <c r="F70" s="241">
        <f t="shared" ref="F70:F74" si="5">C70*E70</f>
        <v>0</v>
      </c>
      <c r="G70" s="48"/>
    </row>
    <row r="71" spans="1:7" ht="18" customHeight="1" x14ac:dyDescent="0.35">
      <c r="B71" s="221" t="s">
        <v>474</v>
      </c>
      <c r="C71" s="243">
        <v>0</v>
      </c>
      <c r="D71" s="244" t="s">
        <v>273</v>
      </c>
      <c r="E71" s="245">
        <v>0</v>
      </c>
      <c r="F71" s="241">
        <f t="shared" si="5"/>
        <v>0</v>
      </c>
      <c r="G71" s="48"/>
    </row>
    <row r="72" spans="1:7" ht="18" customHeight="1" x14ac:dyDescent="0.35">
      <c r="B72" s="221" t="s">
        <v>309</v>
      </c>
      <c r="C72" s="243">
        <v>0</v>
      </c>
      <c r="D72" s="244" t="s">
        <v>273</v>
      </c>
      <c r="E72" s="245">
        <v>0</v>
      </c>
      <c r="F72" s="241">
        <f t="shared" si="5"/>
        <v>0</v>
      </c>
      <c r="G72" s="48"/>
    </row>
    <row r="73" spans="1:7" ht="18" customHeight="1" x14ac:dyDescent="0.35">
      <c r="B73" s="221" t="s">
        <v>310</v>
      </c>
      <c r="C73" s="243">
        <v>0</v>
      </c>
      <c r="D73" s="244" t="s">
        <v>273</v>
      </c>
      <c r="E73" s="245">
        <v>0</v>
      </c>
      <c r="F73" s="241">
        <f t="shared" si="5"/>
        <v>0</v>
      </c>
      <c r="G73" s="48"/>
    </row>
    <row r="74" spans="1:7" ht="18" customHeight="1" x14ac:dyDescent="0.35">
      <c r="B74" s="221" t="s">
        <v>466</v>
      </c>
      <c r="C74" s="243">
        <v>0</v>
      </c>
      <c r="D74" s="244" t="s">
        <v>273</v>
      </c>
      <c r="E74" s="245">
        <v>0</v>
      </c>
      <c r="F74" s="241">
        <f t="shared" si="5"/>
        <v>0</v>
      </c>
      <c r="G74" s="48"/>
    </row>
    <row r="75" spans="1:7" ht="17.5" x14ac:dyDescent="0.35">
      <c r="B75" s="234" t="s">
        <v>222</v>
      </c>
      <c r="C75" s="234"/>
      <c r="D75" s="234"/>
      <c r="E75" s="234"/>
      <c r="F75" s="49">
        <f>SUM(F70:F74)</f>
        <v>0</v>
      </c>
      <c r="G75" s="51"/>
    </row>
    <row r="76" spans="1:7" x14ac:dyDescent="0.35">
      <c r="B76" s="242"/>
      <c r="C76" s="242"/>
      <c r="D76" s="242"/>
      <c r="E76" s="242"/>
    </row>
    <row r="77" spans="1:7" ht="21.75" customHeight="1" x14ac:dyDescent="0.25">
      <c r="A77" s="190" t="s">
        <v>388</v>
      </c>
      <c r="B77" s="229" t="s">
        <v>223</v>
      </c>
      <c r="C77" s="230" t="s">
        <v>205</v>
      </c>
      <c r="D77" s="230" t="s">
        <v>206</v>
      </c>
      <c r="E77" s="230" t="s">
        <v>207</v>
      </c>
      <c r="F77" s="189" t="s">
        <v>208</v>
      </c>
      <c r="G77" s="29"/>
    </row>
    <row r="78" spans="1:7" ht="18" customHeight="1" x14ac:dyDescent="0.35">
      <c r="B78" s="221" t="s">
        <v>311</v>
      </c>
      <c r="C78" s="243">
        <v>0</v>
      </c>
      <c r="D78" s="244" t="s">
        <v>273</v>
      </c>
      <c r="E78" s="245">
        <v>0</v>
      </c>
      <c r="F78" s="241">
        <f t="shared" ref="F78" si="6">C78*E78</f>
        <v>0</v>
      </c>
      <c r="G78" s="48"/>
    </row>
    <row r="79" spans="1:7" ht="18" customHeight="1" x14ac:dyDescent="0.35">
      <c r="B79" s="221" t="s">
        <v>312</v>
      </c>
      <c r="C79" s="243">
        <v>0</v>
      </c>
      <c r="D79" s="244" t="s">
        <v>273</v>
      </c>
      <c r="E79" s="245">
        <v>0</v>
      </c>
      <c r="F79" s="241">
        <f t="shared" ref="F79:F81" si="7">C79*E79</f>
        <v>0</v>
      </c>
      <c r="G79" s="48"/>
    </row>
    <row r="80" spans="1:7" ht="18" customHeight="1" x14ac:dyDescent="0.35">
      <c r="B80" s="221" t="s">
        <v>313</v>
      </c>
      <c r="C80" s="243">
        <v>0</v>
      </c>
      <c r="D80" s="244" t="s">
        <v>273</v>
      </c>
      <c r="E80" s="245">
        <v>0</v>
      </c>
      <c r="F80" s="241">
        <f t="shared" si="7"/>
        <v>0</v>
      </c>
      <c r="G80" s="48"/>
    </row>
    <row r="81" spans="1:7" ht="18" customHeight="1" x14ac:dyDescent="0.35">
      <c r="B81" s="221" t="s">
        <v>468</v>
      </c>
      <c r="C81" s="243">
        <v>0</v>
      </c>
      <c r="D81" s="244" t="s">
        <v>273</v>
      </c>
      <c r="E81" s="245">
        <v>0</v>
      </c>
      <c r="F81" s="241">
        <f t="shared" si="7"/>
        <v>0</v>
      </c>
      <c r="G81" s="48"/>
    </row>
    <row r="82" spans="1:7" ht="17.5" x14ac:dyDescent="0.35">
      <c r="B82" s="234" t="s">
        <v>224</v>
      </c>
      <c r="C82" s="234"/>
      <c r="D82" s="234"/>
      <c r="E82" s="234"/>
      <c r="F82" s="49">
        <f>SUM(F78:F81)</f>
        <v>0</v>
      </c>
      <c r="G82" s="51"/>
    </row>
    <row r="83" spans="1:7" x14ac:dyDescent="0.35">
      <c r="B83" s="242"/>
      <c r="C83" s="242"/>
      <c r="D83" s="242"/>
      <c r="E83" s="242"/>
    </row>
    <row r="84" spans="1:7" ht="21.75" customHeight="1" x14ac:dyDescent="0.25">
      <c r="A84" s="190" t="s">
        <v>389</v>
      </c>
      <c r="B84" s="229" t="s">
        <v>225</v>
      </c>
      <c r="C84" s="230" t="s">
        <v>205</v>
      </c>
      <c r="D84" s="230" t="s">
        <v>206</v>
      </c>
      <c r="E84" s="230" t="s">
        <v>207</v>
      </c>
      <c r="F84" s="189" t="s">
        <v>208</v>
      </c>
      <c r="G84" s="29"/>
    </row>
    <row r="85" spans="1:7" ht="18" customHeight="1" x14ac:dyDescent="0.35">
      <c r="B85" s="221" t="s">
        <v>314</v>
      </c>
      <c r="C85" s="243">
        <v>0</v>
      </c>
      <c r="D85" s="244" t="s">
        <v>273</v>
      </c>
      <c r="E85" s="245">
        <v>0</v>
      </c>
      <c r="F85" s="241">
        <f t="shared" ref="F85:F90" si="8">C85*E85</f>
        <v>0</v>
      </c>
      <c r="G85" s="48"/>
    </row>
    <row r="86" spans="1:7" ht="18" customHeight="1" x14ac:dyDescent="0.35">
      <c r="B86" s="221" t="s">
        <v>315</v>
      </c>
      <c r="C86" s="243">
        <v>0</v>
      </c>
      <c r="D86" s="244" t="s">
        <v>273</v>
      </c>
      <c r="E86" s="245">
        <v>0</v>
      </c>
      <c r="F86" s="241">
        <f t="shared" si="8"/>
        <v>0</v>
      </c>
      <c r="G86" s="48"/>
    </row>
    <row r="87" spans="1:7" ht="18" customHeight="1" x14ac:dyDescent="0.35">
      <c r="B87" s="221" t="s">
        <v>316</v>
      </c>
      <c r="C87" s="243">
        <v>0</v>
      </c>
      <c r="D87" s="244" t="s">
        <v>273</v>
      </c>
      <c r="E87" s="245">
        <v>0</v>
      </c>
      <c r="F87" s="241">
        <f t="shared" si="8"/>
        <v>0</v>
      </c>
      <c r="G87" s="48"/>
    </row>
    <row r="88" spans="1:7" ht="18" customHeight="1" x14ac:dyDescent="0.35">
      <c r="B88" s="221" t="s">
        <v>317</v>
      </c>
      <c r="C88" s="243">
        <v>0</v>
      </c>
      <c r="D88" s="244" t="s">
        <v>273</v>
      </c>
      <c r="E88" s="245">
        <v>0</v>
      </c>
      <c r="F88" s="241">
        <f t="shared" si="8"/>
        <v>0</v>
      </c>
      <c r="G88" s="48"/>
    </row>
    <row r="89" spans="1:7" ht="18" customHeight="1" x14ac:dyDescent="0.35">
      <c r="B89" s="221" t="s">
        <v>318</v>
      </c>
      <c r="C89" s="243">
        <v>0</v>
      </c>
      <c r="D89" s="244" t="s">
        <v>273</v>
      </c>
      <c r="E89" s="245">
        <v>0</v>
      </c>
      <c r="F89" s="241">
        <f t="shared" si="8"/>
        <v>0</v>
      </c>
      <c r="G89" s="48"/>
    </row>
    <row r="90" spans="1:7" ht="18" customHeight="1" x14ac:dyDescent="0.35">
      <c r="B90" s="221" t="s">
        <v>319</v>
      </c>
      <c r="C90" s="243">
        <v>0</v>
      </c>
      <c r="D90" s="244" t="s">
        <v>273</v>
      </c>
      <c r="E90" s="245">
        <v>0</v>
      </c>
      <c r="F90" s="241">
        <f t="shared" si="8"/>
        <v>0</v>
      </c>
      <c r="G90" s="48"/>
    </row>
    <row r="91" spans="1:7" ht="17.5" x14ac:dyDescent="0.35">
      <c r="B91" s="234" t="s">
        <v>226</v>
      </c>
      <c r="C91" s="234"/>
      <c r="D91" s="234"/>
      <c r="E91" s="234"/>
      <c r="F91" s="49">
        <f>SUM(F85:F90)</f>
        <v>0</v>
      </c>
      <c r="G91" s="51"/>
    </row>
    <row r="92" spans="1:7" x14ac:dyDescent="0.35">
      <c r="B92" s="242"/>
      <c r="C92" s="242"/>
      <c r="D92" s="242"/>
      <c r="E92" s="242"/>
    </row>
    <row r="93" spans="1:7" ht="21.75" customHeight="1" x14ac:dyDescent="0.25">
      <c r="A93" s="190" t="s">
        <v>399</v>
      </c>
      <c r="B93" s="229" t="s">
        <v>227</v>
      </c>
      <c r="C93" s="230" t="s">
        <v>205</v>
      </c>
      <c r="D93" s="230" t="s">
        <v>206</v>
      </c>
      <c r="E93" s="230" t="s">
        <v>207</v>
      </c>
      <c r="F93" s="189" t="s">
        <v>208</v>
      </c>
      <c r="G93" s="29"/>
    </row>
    <row r="94" spans="1:7" ht="18" customHeight="1" x14ac:dyDescent="0.35">
      <c r="B94" s="221" t="s">
        <v>320</v>
      </c>
      <c r="C94" s="243">
        <v>0</v>
      </c>
      <c r="D94" s="244" t="s">
        <v>236</v>
      </c>
      <c r="E94" s="245">
        <v>0</v>
      </c>
      <c r="F94" s="241">
        <f>C94*E94</f>
        <v>0</v>
      </c>
      <c r="G94" s="48"/>
    </row>
    <row r="95" spans="1:7" ht="18" customHeight="1" x14ac:dyDescent="0.35">
      <c r="B95" s="221" t="s">
        <v>321</v>
      </c>
      <c r="C95" s="243">
        <v>0</v>
      </c>
      <c r="D95" s="244" t="s">
        <v>236</v>
      </c>
      <c r="E95" s="245">
        <v>0</v>
      </c>
      <c r="F95" s="241">
        <f t="shared" ref="F95:F100" si="9">C95*E95</f>
        <v>0</v>
      </c>
      <c r="G95" s="48"/>
    </row>
    <row r="96" spans="1:7" ht="18" customHeight="1" x14ac:dyDescent="0.35">
      <c r="B96" s="221" t="s">
        <v>322</v>
      </c>
      <c r="C96" s="243">
        <v>0</v>
      </c>
      <c r="D96" s="244" t="s">
        <v>236</v>
      </c>
      <c r="E96" s="245">
        <v>0</v>
      </c>
      <c r="F96" s="241">
        <f t="shared" si="9"/>
        <v>0</v>
      </c>
      <c r="G96" s="48"/>
    </row>
    <row r="97" spans="1:7" ht="18" customHeight="1" x14ac:dyDescent="0.35">
      <c r="B97" s="221" t="s">
        <v>323</v>
      </c>
      <c r="C97" s="243">
        <v>0</v>
      </c>
      <c r="D97" s="244" t="s">
        <v>236</v>
      </c>
      <c r="E97" s="245">
        <v>0</v>
      </c>
      <c r="F97" s="241">
        <f t="shared" si="9"/>
        <v>0</v>
      </c>
      <c r="G97" s="48"/>
    </row>
    <row r="98" spans="1:7" ht="18" customHeight="1" x14ac:dyDescent="0.35">
      <c r="B98" s="221" t="s">
        <v>324</v>
      </c>
      <c r="C98" s="243">
        <v>0</v>
      </c>
      <c r="D98" s="244" t="s">
        <v>236</v>
      </c>
      <c r="E98" s="245">
        <v>0</v>
      </c>
      <c r="F98" s="241">
        <f t="shared" si="9"/>
        <v>0</v>
      </c>
      <c r="G98" s="48"/>
    </row>
    <row r="99" spans="1:7" ht="18" customHeight="1" x14ac:dyDescent="0.35">
      <c r="B99" s="221" t="s">
        <v>325</v>
      </c>
      <c r="C99" s="243">
        <v>0</v>
      </c>
      <c r="D99" s="244" t="s">
        <v>236</v>
      </c>
      <c r="E99" s="245">
        <v>0</v>
      </c>
      <c r="F99" s="241">
        <f t="shared" si="9"/>
        <v>0</v>
      </c>
      <c r="G99" s="48"/>
    </row>
    <row r="100" spans="1:7" ht="18" customHeight="1" x14ac:dyDescent="0.35">
      <c r="B100" s="221" t="s">
        <v>326</v>
      </c>
      <c r="C100" s="243">
        <v>0</v>
      </c>
      <c r="D100" s="244" t="s">
        <v>236</v>
      </c>
      <c r="E100" s="245">
        <v>0</v>
      </c>
      <c r="F100" s="241">
        <f t="shared" si="9"/>
        <v>0</v>
      </c>
      <c r="G100" s="48"/>
    </row>
    <row r="101" spans="1:7" ht="17.5" x14ac:dyDescent="0.35">
      <c r="B101" s="234" t="s">
        <v>228</v>
      </c>
      <c r="C101" s="234"/>
      <c r="D101" s="234"/>
      <c r="E101" s="234"/>
      <c r="F101" s="49">
        <f>SUM(F94:F100)</f>
        <v>0</v>
      </c>
      <c r="G101" s="51"/>
    </row>
    <row r="102" spans="1:7" x14ac:dyDescent="0.35">
      <c r="B102" s="242"/>
      <c r="C102" s="242"/>
      <c r="D102" s="242"/>
      <c r="E102" s="242"/>
    </row>
    <row r="103" spans="1:7" ht="21.75" customHeight="1" x14ac:dyDescent="0.25">
      <c r="A103" s="190" t="s">
        <v>400</v>
      </c>
      <c r="B103" s="229" t="s">
        <v>229</v>
      </c>
      <c r="C103" s="230" t="s">
        <v>205</v>
      </c>
      <c r="D103" s="230" t="s">
        <v>206</v>
      </c>
      <c r="E103" s="230" t="s">
        <v>207</v>
      </c>
      <c r="F103" s="189" t="s">
        <v>208</v>
      </c>
      <c r="G103" s="29"/>
    </row>
    <row r="104" spans="1:7" ht="18" customHeight="1" x14ac:dyDescent="0.35">
      <c r="B104" s="221" t="s">
        <v>327</v>
      </c>
      <c r="C104" s="243">
        <v>0</v>
      </c>
      <c r="D104" s="244" t="s">
        <v>236</v>
      </c>
      <c r="E104" s="245">
        <v>0</v>
      </c>
      <c r="F104" s="241">
        <f>C104*E104</f>
        <v>0</v>
      </c>
      <c r="G104" s="48"/>
    </row>
    <row r="105" spans="1:7" ht="18" customHeight="1" x14ac:dyDescent="0.35">
      <c r="B105" s="221" t="s">
        <v>328</v>
      </c>
      <c r="C105" s="243">
        <v>0</v>
      </c>
      <c r="D105" s="244" t="s">
        <v>236</v>
      </c>
      <c r="E105" s="245">
        <v>0</v>
      </c>
      <c r="F105" s="241">
        <f t="shared" ref="F105:F110" si="10">C105*E105</f>
        <v>0</v>
      </c>
      <c r="G105" s="48"/>
    </row>
    <row r="106" spans="1:7" ht="18" customHeight="1" x14ac:dyDescent="0.35">
      <c r="B106" s="221" t="s">
        <v>329</v>
      </c>
      <c r="C106" s="243">
        <v>0</v>
      </c>
      <c r="D106" s="244" t="s">
        <v>236</v>
      </c>
      <c r="E106" s="245">
        <v>0</v>
      </c>
      <c r="F106" s="241">
        <f t="shared" si="10"/>
        <v>0</v>
      </c>
      <c r="G106" s="48"/>
    </row>
    <row r="107" spans="1:7" ht="18" customHeight="1" x14ac:dyDescent="0.35">
      <c r="B107" s="221" t="s">
        <v>330</v>
      </c>
      <c r="C107" s="243">
        <v>0</v>
      </c>
      <c r="D107" s="244" t="s">
        <v>236</v>
      </c>
      <c r="E107" s="245">
        <v>0</v>
      </c>
      <c r="F107" s="241">
        <f t="shared" si="10"/>
        <v>0</v>
      </c>
      <c r="G107" s="48"/>
    </row>
    <row r="108" spans="1:7" ht="18" customHeight="1" x14ac:dyDescent="0.35">
      <c r="B108" s="221" t="s">
        <v>331</v>
      </c>
      <c r="C108" s="243">
        <v>0</v>
      </c>
      <c r="D108" s="244" t="s">
        <v>236</v>
      </c>
      <c r="E108" s="245">
        <v>0</v>
      </c>
      <c r="F108" s="241">
        <f t="shared" si="10"/>
        <v>0</v>
      </c>
      <c r="G108" s="48"/>
    </row>
    <row r="109" spans="1:7" ht="18" customHeight="1" x14ac:dyDescent="0.35">
      <c r="B109" s="221" t="s">
        <v>332</v>
      </c>
      <c r="C109" s="243">
        <v>0</v>
      </c>
      <c r="D109" s="244" t="s">
        <v>236</v>
      </c>
      <c r="E109" s="245">
        <v>0</v>
      </c>
      <c r="F109" s="241">
        <f t="shared" si="10"/>
        <v>0</v>
      </c>
      <c r="G109" s="48"/>
    </row>
    <row r="110" spans="1:7" ht="18" customHeight="1" x14ac:dyDescent="0.35">
      <c r="B110" s="221" t="s">
        <v>333</v>
      </c>
      <c r="C110" s="243">
        <v>0</v>
      </c>
      <c r="D110" s="244" t="s">
        <v>236</v>
      </c>
      <c r="E110" s="245">
        <v>0</v>
      </c>
      <c r="F110" s="241">
        <f t="shared" si="10"/>
        <v>0</v>
      </c>
      <c r="G110" s="48"/>
    </row>
    <row r="111" spans="1:7" ht="17.5" x14ac:dyDescent="0.35">
      <c r="B111" s="234" t="s">
        <v>230</v>
      </c>
      <c r="C111" s="234"/>
      <c r="D111" s="234"/>
      <c r="E111" s="234"/>
      <c r="F111" s="49">
        <f>SUM(F104:F110)</f>
        <v>0</v>
      </c>
      <c r="G111" s="51"/>
    </row>
    <row r="112" spans="1:7" x14ac:dyDescent="0.35">
      <c r="B112" s="242"/>
      <c r="C112" s="242"/>
      <c r="D112" s="242"/>
      <c r="E112" s="242"/>
    </row>
    <row r="113" spans="1:7" ht="21.75" customHeight="1" x14ac:dyDescent="0.25">
      <c r="A113" s="190" t="s">
        <v>401</v>
      </c>
      <c r="B113" s="229" t="s">
        <v>231</v>
      </c>
      <c r="C113" s="230" t="s">
        <v>205</v>
      </c>
      <c r="D113" s="230" t="s">
        <v>206</v>
      </c>
      <c r="E113" s="230" t="s">
        <v>207</v>
      </c>
      <c r="F113" s="189" t="s">
        <v>208</v>
      </c>
      <c r="G113" s="29"/>
    </row>
    <row r="114" spans="1:7" ht="18" customHeight="1" x14ac:dyDescent="0.35">
      <c r="B114" s="221" t="s">
        <v>334</v>
      </c>
      <c r="C114" s="243">
        <v>0</v>
      </c>
      <c r="D114" s="244" t="s">
        <v>236</v>
      </c>
      <c r="E114" s="245">
        <v>0</v>
      </c>
      <c r="F114" s="241">
        <f>C114*E114</f>
        <v>0</v>
      </c>
      <c r="G114" s="48"/>
    </row>
    <row r="115" spans="1:7" ht="18" customHeight="1" x14ac:dyDescent="0.35">
      <c r="B115" s="221" t="s">
        <v>335</v>
      </c>
      <c r="C115" s="243">
        <v>0</v>
      </c>
      <c r="D115" s="244" t="s">
        <v>236</v>
      </c>
      <c r="E115" s="245">
        <v>0</v>
      </c>
      <c r="F115" s="241">
        <f t="shared" ref="F115:F117" si="11">C115*E115</f>
        <v>0</v>
      </c>
      <c r="G115" s="48"/>
    </row>
    <row r="116" spans="1:7" ht="18" customHeight="1" x14ac:dyDescent="0.35">
      <c r="B116" s="221" t="s">
        <v>336</v>
      </c>
      <c r="C116" s="243">
        <v>0</v>
      </c>
      <c r="D116" s="244" t="s">
        <v>236</v>
      </c>
      <c r="E116" s="245">
        <v>0</v>
      </c>
      <c r="F116" s="241">
        <f t="shared" si="11"/>
        <v>0</v>
      </c>
      <c r="G116" s="48"/>
    </row>
    <row r="117" spans="1:7" ht="18" customHeight="1" x14ac:dyDescent="0.35">
      <c r="B117" s="221" t="s">
        <v>337</v>
      </c>
      <c r="C117" s="243">
        <v>0</v>
      </c>
      <c r="D117" s="244" t="s">
        <v>236</v>
      </c>
      <c r="E117" s="245">
        <v>0</v>
      </c>
      <c r="F117" s="241">
        <f t="shared" si="11"/>
        <v>0</v>
      </c>
      <c r="G117" s="48"/>
    </row>
    <row r="118" spans="1:7" ht="17.5" x14ac:dyDescent="0.35">
      <c r="B118" s="234" t="s">
        <v>232</v>
      </c>
      <c r="C118" s="234"/>
      <c r="D118" s="234"/>
      <c r="E118" s="234"/>
      <c r="F118" s="49">
        <f>SUM(F114:F117)</f>
        <v>0</v>
      </c>
      <c r="G118" s="51"/>
    </row>
    <row r="119" spans="1:7" x14ac:dyDescent="0.35">
      <c r="B119" s="242"/>
      <c r="C119" s="242"/>
      <c r="D119" s="242"/>
      <c r="E119" s="242"/>
    </row>
    <row r="120" spans="1:7" ht="21.75" customHeight="1" x14ac:dyDescent="0.25">
      <c r="A120" s="190" t="s">
        <v>402</v>
      </c>
      <c r="B120" s="229" t="s">
        <v>233</v>
      </c>
      <c r="C120" s="230" t="s">
        <v>205</v>
      </c>
      <c r="D120" s="230" t="s">
        <v>206</v>
      </c>
      <c r="E120" s="230" t="s">
        <v>207</v>
      </c>
      <c r="F120" s="189" t="s">
        <v>208</v>
      </c>
      <c r="G120" s="29"/>
    </row>
    <row r="121" spans="1:7" ht="18" customHeight="1" x14ac:dyDescent="0.35">
      <c r="B121" s="221" t="s">
        <v>338</v>
      </c>
      <c r="C121" s="243">
        <v>0</v>
      </c>
      <c r="D121" s="244" t="s">
        <v>236</v>
      </c>
      <c r="E121" s="245">
        <v>0</v>
      </c>
      <c r="F121" s="241">
        <f>C121*E121</f>
        <v>0</v>
      </c>
      <c r="G121" s="48"/>
    </row>
    <row r="122" spans="1:7" ht="18" customHeight="1" x14ac:dyDescent="0.35">
      <c r="B122" s="221" t="s">
        <v>339</v>
      </c>
      <c r="C122" s="243">
        <v>0</v>
      </c>
      <c r="D122" s="244" t="s">
        <v>236</v>
      </c>
      <c r="E122" s="245">
        <v>0</v>
      </c>
      <c r="F122" s="241">
        <f t="shared" ref="F122:F128" si="12">C122*E122</f>
        <v>0</v>
      </c>
      <c r="G122" s="48"/>
    </row>
    <row r="123" spans="1:7" ht="18" customHeight="1" x14ac:dyDescent="0.35">
      <c r="B123" s="221" t="s">
        <v>340</v>
      </c>
      <c r="C123" s="243">
        <v>0</v>
      </c>
      <c r="D123" s="244" t="s">
        <v>236</v>
      </c>
      <c r="E123" s="245">
        <v>0</v>
      </c>
      <c r="F123" s="241">
        <f t="shared" si="12"/>
        <v>0</v>
      </c>
      <c r="G123" s="48"/>
    </row>
    <row r="124" spans="1:7" ht="18" customHeight="1" x14ac:dyDescent="0.35">
      <c r="B124" s="221" t="s">
        <v>341</v>
      </c>
      <c r="C124" s="243">
        <v>0</v>
      </c>
      <c r="D124" s="244" t="s">
        <v>236</v>
      </c>
      <c r="E124" s="245">
        <v>0</v>
      </c>
      <c r="F124" s="241">
        <f t="shared" si="12"/>
        <v>0</v>
      </c>
      <c r="G124" s="48"/>
    </row>
    <row r="125" spans="1:7" ht="18" customHeight="1" x14ac:dyDescent="0.35">
      <c r="B125" s="221" t="s">
        <v>342</v>
      </c>
      <c r="C125" s="243">
        <v>0</v>
      </c>
      <c r="D125" s="244" t="s">
        <v>236</v>
      </c>
      <c r="E125" s="245">
        <v>0</v>
      </c>
      <c r="F125" s="241">
        <f t="shared" si="12"/>
        <v>0</v>
      </c>
      <c r="G125" s="48"/>
    </row>
    <row r="126" spans="1:7" ht="18" customHeight="1" x14ac:dyDescent="0.35">
      <c r="B126" s="221" t="s">
        <v>343</v>
      </c>
      <c r="C126" s="243">
        <v>0</v>
      </c>
      <c r="D126" s="244" t="s">
        <v>236</v>
      </c>
      <c r="E126" s="245">
        <v>0</v>
      </c>
      <c r="F126" s="241">
        <f t="shared" si="12"/>
        <v>0</v>
      </c>
      <c r="G126" s="48"/>
    </row>
    <row r="127" spans="1:7" ht="18" customHeight="1" x14ac:dyDescent="0.35">
      <c r="B127" s="221" t="s">
        <v>344</v>
      </c>
      <c r="C127" s="243">
        <v>0</v>
      </c>
      <c r="D127" s="244" t="s">
        <v>236</v>
      </c>
      <c r="E127" s="245">
        <v>0</v>
      </c>
      <c r="F127" s="241">
        <f t="shared" si="12"/>
        <v>0</v>
      </c>
      <c r="G127" s="48"/>
    </row>
    <row r="128" spans="1:7" ht="18" customHeight="1" x14ac:dyDescent="0.35">
      <c r="B128" s="221" t="s">
        <v>345</v>
      </c>
      <c r="C128" s="243">
        <v>0</v>
      </c>
      <c r="D128" s="244" t="s">
        <v>236</v>
      </c>
      <c r="E128" s="245">
        <v>0</v>
      </c>
      <c r="F128" s="241">
        <f t="shared" si="12"/>
        <v>0</v>
      </c>
      <c r="G128" s="48"/>
    </row>
    <row r="129" spans="1:7" ht="18" customHeight="1" x14ac:dyDescent="0.35">
      <c r="B129" s="221" t="s">
        <v>346</v>
      </c>
      <c r="C129" s="243">
        <v>0</v>
      </c>
      <c r="D129" s="244" t="s">
        <v>236</v>
      </c>
      <c r="E129" s="245">
        <v>0</v>
      </c>
      <c r="F129" s="241">
        <f t="shared" ref="F129" si="13">C129*E129</f>
        <v>0</v>
      </c>
      <c r="G129" s="48"/>
    </row>
    <row r="130" spans="1:7" ht="17.5" x14ac:dyDescent="0.35">
      <c r="B130" s="234" t="s">
        <v>359</v>
      </c>
      <c r="C130" s="234"/>
      <c r="D130" s="234"/>
      <c r="E130" s="234"/>
      <c r="F130" s="49">
        <f>SUM(F121:F129)</f>
        <v>0</v>
      </c>
      <c r="G130" s="51"/>
    </row>
    <row r="131" spans="1:7" x14ac:dyDescent="0.35">
      <c r="B131" s="242"/>
      <c r="C131" s="242"/>
      <c r="D131" s="242"/>
      <c r="E131" s="242"/>
    </row>
    <row r="132" spans="1:7" ht="21.75" customHeight="1" x14ac:dyDescent="0.25">
      <c r="A132" s="190" t="s">
        <v>403</v>
      </c>
      <c r="B132" s="229" t="s">
        <v>234</v>
      </c>
      <c r="C132" s="230" t="s">
        <v>205</v>
      </c>
      <c r="D132" s="230" t="s">
        <v>206</v>
      </c>
      <c r="E132" s="230" t="s">
        <v>207</v>
      </c>
      <c r="F132" s="189" t="s">
        <v>208</v>
      </c>
      <c r="G132" s="29"/>
    </row>
    <row r="133" spans="1:7" ht="18" customHeight="1" x14ac:dyDescent="0.35">
      <c r="B133" s="221" t="s">
        <v>347</v>
      </c>
      <c r="C133" s="243">
        <v>0</v>
      </c>
      <c r="D133" s="244" t="s">
        <v>236</v>
      </c>
      <c r="E133" s="245">
        <v>0</v>
      </c>
      <c r="F133" s="241">
        <f>C133*E133</f>
        <v>0</v>
      </c>
      <c r="G133" s="48"/>
    </row>
    <row r="134" spans="1:7" ht="18" customHeight="1" x14ac:dyDescent="0.35">
      <c r="B134" s="221" t="s">
        <v>348</v>
      </c>
      <c r="C134" s="243">
        <v>0</v>
      </c>
      <c r="D134" s="244" t="s">
        <v>236</v>
      </c>
      <c r="E134" s="245">
        <v>0</v>
      </c>
      <c r="F134" s="241">
        <f t="shared" ref="F134:F137" si="14">C134*E134</f>
        <v>0</v>
      </c>
      <c r="G134" s="48"/>
    </row>
    <row r="135" spans="1:7" ht="18" customHeight="1" x14ac:dyDescent="0.35">
      <c r="B135" s="221" t="s">
        <v>349</v>
      </c>
      <c r="C135" s="243">
        <v>0</v>
      </c>
      <c r="D135" s="244" t="s">
        <v>236</v>
      </c>
      <c r="E135" s="245">
        <v>0</v>
      </c>
      <c r="F135" s="241">
        <f t="shared" si="14"/>
        <v>0</v>
      </c>
      <c r="G135" s="48"/>
    </row>
    <row r="136" spans="1:7" ht="18" customHeight="1" x14ac:dyDescent="0.35">
      <c r="B136" s="221" t="s">
        <v>350</v>
      </c>
      <c r="C136" s="243">
        <v>0</v>
      </c>
      <c r="D136" s="244" t="s">
        <v>236</v>
      </c>
      <c r="E136" s="245">
        <v>0</v>
      </c>
      <c r="F136" s="241">
        <f t="shared" si="14"/>
        <v>0</v>
      </c>
      <c r="G136" s="48"/>
    </row>
    <row r="137" spans="1:7" ht="18" customHeight="1" x14ac:dyDescent="0.35">
      <c r="B137" s="221" t="s">
        <v>467</v>
      </c>
      <c r="C137" s="243">
        <v>0</v>
      </c>
      <c r="D137" s="244" t="s">
        <v>236</v>
      </c>
      <c r="E137" s="245">
        <v>0</v>
      </c>
      <c r="F137" s="241">
        <f t="shared" si="14"/>
        <v>0</v>
      </c>
      <c r="G137" s="48"/>
    </row>
    <row r="138" spans="1:7" ht="17.5" x14ac:dyDescent="0.35">
      <c r="B138" s="234" t="s">
        <v>235</v>
      </c>
      <c r="C138" s="234"/>
      <c r="D138" s="234"/>
      <c r="E138" s="234"/>
      <c r="F138" s="49">
        <f>SUM(F133:F137)</f>
        <v>0</v>
      </c>
      <c r="G138" s="51"/>
    </row>
  </sheetData>
  <sheetProtection password="FC74" sheet="1" selectLockedCells="1"/>
  <mergeCells count="5">
    <mergeCell ref="B2:G2"/>
    <mergeCell ref="B3:G3"/>
    <mergeCell ref="B11:G11"/>
    <mergeCell ref="B13:E13"/>
    <mergeCell ref="C4:F10"/>
  </mergeCells>
  <printOptions horizontalCentered="1"/>
  <pageMargins left="0.43307086614173229" right="0.43307086614173229" top="0.78740157480314965" bottom="0.78740157480314965" header="0.31496062992125984" footer="0.31496062992125984"/>
  <pageSetup paperSize="9" scale="55" fitToHeight="2" orientation="portrait" r:id="rId1"/>
  <headerFooter>
    <oddFooter>&amp;LFormularstand: 26.02.2019&amp;CAnhang 1 Seite &amp;P von &amp;N</oddFooter>
  </headerFooter>
  <rowBreaks count="1" manualBreakCount="1">
    <brk id="64"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3"/>
  <sheetViews>
    <sheetView view="pageBreakPreview" topLeftCell="A13" zoomScale="90" zoomScaleNormal="100" zoomScaleSheetLayoutView="90" workbookViewId="0">
      <selection activeCell="AE25" sqref="AE25"/>
    </sheetView>
  </sheetViews>
  <sheetFormatPr baseColWidth="10" defaultColWidth="2.81640625" defaultRowHeight="12.5" x14ac:dyDescent="0.25"/>
  <cols>
    <col min="1" max="33" width="2.81640625" style="68" customWidth="1"/>
    <col min="34" max="16384" width="2.81640625" style="68"/>
  </cols>
  <sheetData>
    <row r="1" spans="1:35" ht="15" customHeight="1" x14ac:dyDescent="0.25">
      <c r="A1" s="122"/>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row>
    <row r="2" spans="1:35" s="69" customFormat="1" ht="84" customHeight="1" x14ac:dyDescent="0.25">
      <c r="A2" s="71"/>
      <c r="B2" s="559" t="str">
        <f>Antrag!A6</f>
        <v>"Verwaltungsvorschrift des Umweltministeriums über die Förderung der seriellen Sanierung 
von Wohngebäuden" vom 7. Februar 2019 - Az.: 6-25.23.1/2
Antragsformular zur VwV Serielle Sanierung
Investitionsförderung für industrielle Vorfertigung von Fassaden-, Fenster- und Dachelementen</v>
      </c>
      <c r="C2" s="560"/>
      <c r="D2" s="560"/>
      <c r="E2" s="560"/>
      <c r="F2" s="560"/>
      <c r="G2" s="560"/>
      <c r="H2" s="560"/>
      <c r="I2" s="560"/>
      <c r="J2" s="560"/>
      <c r="K2" s="560"/>
      <c r="L2" s="560"/>
      <c r="M2" s="560"/>
      <c r="N2" s="560"/>
      <c r="O2" s="560"/>
      <c r="P2" s="560"/>
      <c r="Q2" s="560"/>
      <c r="R2" s="560"/>
      <c r="S2" s="560"/>
      <c r="T2" s="560"/>
      <c r="U2" s="560"/>
      <c r="V2" s="560"/>
      <c r="W2" s="560"/>
      <c r="X2" s="560"/>
      <c r="Y2" s="560"/>
      <c r="Z2" s="560"/>
      <c r="AA2" s="560"/>
      <c r="AB2" s="560"/>
      <c r="AC2" s="560"/>
      <c r="AD2" s="560"/>
      <c r="AE2" s="560"/>
      <c r="AF2" s="560"/>
      <c r="AG2" s="560"/>
      <c r="AH2" s="70"/>
      <c r="AI2" s="70"/>
    </row>
    <row r="3" spans="1:35" s="36" customFormat="1" ht="20" x14ac:dyDescent="0.35">
      <c r="A3" s="55"/>
      <c r="B3" s="159" t="s">
        <v>450</v>
      </c>
      <c r="C3" s="159"/>
      <c r="D3" s="159"/>
      <c r="E3" s="159"/>
      <c r="F3" s="159"/>
      <c r="AD3" s="86" t="str">
        <f>Antrag!$S$2</f>
        <v>Vers. 3</v>
      </c>
    </row>
    <row r="4" spans="1:35" s="69" customFormat="1" ht="21.65" customHeight="1" x14ac:dyDescent="0.35">
      <c r="A4" s="71"/>
      <c r="B4" s="37" t="s">
        <v>68</v>
      </c>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70"/>
      <c r="AI4" s="70"/>
    </row>
    <row r="5" spans="1:35" s="69" customFormat="1" ht="21.65" customHeight="1" x14ac:dyDescent="0.25">
      <c r="A5" s="71"/>
      <c r="B5" s="516" t="str">
        <f>Antrag!F23</f>
        <v>xxx</v>
      </c>
      <c r="C5" s="517"/>
      <c r="D5" s="517"/>
      <c r="E5" s="517"/>
      <c r="F5" s="517"/>
      <c r="G5" s="517"/>
      <c r="H5" s="517"/>
      <c r="I5" s="517"/>
      <c r="J5" s="517"/>
      <c r="K5" s="517"/>
      <c r="L5" s="517"/>
      <c r="M5" s="517"/>
      <c r="N5" s="517"/>
      <c r="O5" s="517"/>
      <c r="P5" s="517"/>
      <c r="Q5" s="517"/>
      <c r="R5" s="517"/>
      <c r="S5" s="517"/>
      <c r="T5" s="517"/>
      <c r="U5" s="517"/>
      <c r="V5" s="517"/>
      <c r="W5" s="517"/>
      <c r="X5" s="517"/>
      <c r="Y5" s="517"/>
      <c r="Z5" s="517"/>
      <c r="AA5" s="517"/>
      <c r="AB5" s="517"/>
      <c r="AC5" s="517"/>
      <c r="AD5" s="517"/>
      <c r="AE5" s="70"/>
      <c r="AF5" s="70"/>
      <c r="AG5" s="70"/>
      <c r="AH5" s="70"/>
      <c r="AI5" s="70"/>
    </row>
    <row r="6" spans="1:35" s="69" customFormat="1" ht="21.65" customHeight="1" x14ac:dyDescent="0.35">
      <c r="A6" s="71"/>
      <c r="B6" s="39" t="s">
        <v>67</v>
      </c>
      <c r="C6" s="179"/>
      <c r="D6" s="179"/>
      <c r="E6" s="179"/>
      <c r="F6" s="179"/>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79"/>
      <c r="AG6" s="179"/>
      <c r="AH6" s="70"/>
      <c r="AI6" s="70"/>
    </row>
    <row r="7" spans="1:35" s="69" customFormat="1" ht="21.65" customHeight="1" x14ac:dyDescent="0.25">
      <c r="A7" s="71"/>
      <c r="B7" s="518" t="str">
        <f>Antrag!F80</f>
        <v xml:space="preserve">Serielle Sanierung z.B. Wohnprojekt Citypark </v>
      </c>
      <c r="C7" s="519"/>
      <c r="D7" s="519"/>
      <c r="E7" s="519"/>
      <c r="F7" s="519"/>
      <c r="G7" s="519"/>
      <c r="H7" s="519"/>
      <c r="I7" s="519"/>
      <c r="J7" s="519"/>
      <c r="K7" s="519"/>
      <c r="L7" s="519"/>
      <c r="M7" s="519"/>
      <c r="N7" s="519"/>
      <c r="O7" s="519"/>
      <c r="P7" s="519"/>
      <c r="Q7" s="519"/>
      <c r="R7" s="519"/>
      <c r="S7" s="519"/>
      <c r="T7" s="519"/>
      <c r="U7" s="519"/>
      <c r="V7" s="519"/>
      <c r="W7" s="519"/>
      <c r="X7" s="519"/>
      <c r="Y7" s="519"/>
      <c r="Z7" s="519"/>
      <c r="AA7" s="519"/>
      <c r="AB7" s="519"/>
      <c r="AC7" s="519"/>
      <c r="AD7" s="519"/>
      <c r="AE7" s="70"/>
      <c r="AF7" s="70"/>
      <c r="AG7" s="70"/>
      <c r="AH7" s="70"/>
      <c r="AI7" s="70"/>
    </row>
    <row r="8" spans="1:35" s="69" customFormat="1" ht="3.75" customHeight="1" x14ac:dyDescent="0.25">
      <c r="A8" s="76"/>
      <c r="B8" s="76"/>
      <c r="C8" s="71"/>
      <c r="D8" s="76"/>
      <c r="E8" s="76"/>
      <c r="F8" s="76"/>
      <c r="G8" s="76"/>
      <c r="H8" s="76"/>
      <c r="I8" s="76"/>
      <c r="J8" s="76"/>
      <c r="K8" s="76"/>
      <c r="L8" s="76"/>
      <c r="M8" s="76"/>
      <c r="N8" s="76"/>
      <c r="O8" s="76"/>
      <c r="P8" s="76"/>
      <c r="Q8" s="76"/>
      <c r="R8" s="76"/>
      <c r="S8" s="76"/>
      <c r="T8" s="76"/>
      <c r="U8" s="76"/>
      <c r="V8" s="76"/>
      <c r="W8" s="76"/>
      <c r="X8" s="76"/>
      <c r="Y8" s="76"/>
      <c r="Z8" s="76"/>
      <c r="AA8" s="76"/>
      <c r="AB8" s="76"/>
      <c r="AC8" s="76"/>
      <c r="AD8" s="127"/>
      <c r="AE8" s="127"/>
      <c r="AF8" s="127"/>
      <c r="AG8" s="127"/>
      <c r="AH8" s="70"/>
      <c r="AI8" s="70"/>
    </row>
    <row r="9" spans="1:35" s="74" customFormat="1" ht="28.5" customHeight="1" x14ac:dyDescent="0.25">
      <c r="A9" s="515" t="s">
        <v>104</v>
      </c>
      <c r="B9" s="515"/>
      <c r="C9" s="515"/>
      <c r="D9" s="515"/>
      <c r="E9" s="515"/>
      <c r="F9" s="515"/>
      <c r="G9" s="515"/>
      <c r="H9" s="515"/>
      <c r="I9" s="515"/>
      <c r="J9" s="515"/>
      <c r="K9" s="515"/>
      <c r="L9" s="515"/>
      <c r="M9" s="515"/>
      <c r="N9" s="515"/>
      <c r="O9" s="515"/>
      <c r="P9" s="515"/>
      <c r="Q9" s="515"/>
      <c r="R9" s="515"/>
      <c r="S9" s="515"/>
      <c r="T9" s="515"/>
      <c r="U9" s="515"/>
      <c r="V9" s="515"/>
      <c r="W9" s="515"/>
      <c r="X9" s="515"/>
      <c r="Y9" s="515"/>
      <c r="Z9" s="515"/>
      <c r="AA9" s="515"/>
      <c r="AB9" s="515"/>
      <c r="AC9" s="515"/>
      <c r="AD9" s="515"/>
      <c r="AE9" s="515"/>
      <c r="AF9" s="515"/>
      <c r="AG9" s="515"/>
      <c r="AH9" s="132"/>
      <c r="AI9" s="132"/>
    </row>
    <row r="10" spans="1:35" s="69" customFormat="1" ht="3.75" customHeight="1" x14ac:dyDescent="0.25">
      <c r="A10" s="76"/>
      <c r="B10" s="76"/>
      <c r="C10" s="71"/>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127"/>
      <c r="AE10" s="127"/>
      <c r="AF10" s="127"/>
      <c r="AG10" s="127"/>
      <c r="AH10" s="70"/>
      <c r="AI10" s="70"/>
    </row>
    <row r="11" spans="1:35" s="69" customFormat="1" ht="41.25" customHeight="1" x14ac:dyDescent="0.25">
      <c r="A11" s="520" t="s">
        <v>439</v>
      </c>
      <c r="B11" s="521"/>
      <c r="C11" s="521"/>
      <c r="D11" s="521"/>
      <c r="E11" s="521"/>
      <c r="F11" s="521"/>
      <c r="G11" s="522"/>
      <c r="H11" s="513" t="s">
        <v>105</v>
      </c>
      <c r="I11" s="514"/>
      <c r="J11" s="514"/>
      <c r="K11" s="514"/>
      <c r="L11" s="514"/>
      <c r="M11" s="514"/>
      <c r="N11" s="514"/>
      <c r="O11" s="78"/>
      <c r="P11" s="134"/>
      <c r="Q11" s="77" t="s">
        <v>106</v>
      </c>
      <c r="R11" s="77"/>
      <c r="S11" s="77"/>
      <c r="T11" s="77"/>
      <c r="U11" s="77"/>
      <c r="V11" s="78"/>
      <c r="W11" s="78"/>
      <c r="X11" s="135"/>
      <c r="Y11" s="77" t="s">
        <v>107</v>
      </c>
      <c r="Z11" s="135"/>
      <c r="AA11" s="135"/>
      <c r="AB11" s="78"/>
      <c r="AC11" s="136"/>
      <c r="AD11" s="136"/>
      <c r="AE11" s="1"/>
      <c r="AF11" s="1"/>
      <c r="AG11" s="1"/>
      <c r="AH11" s="70"/>
      <c r="AI11" s="70"/>
    </row>
    <row r="12" spans="1:35" s="69" customFormat="1" ht="3.75" customHeight="1" x14ac:dyDescent="0.25">
      <c r="A12" s="71"/>
      <c r="B12" s="76"/>
      <c r="C12" s="76"/>
      <c r="D12" s="76"/>
      <c r="E12" s="76"/>
      <c r="F12" s="76"/>
      <c r="G12" s="76"/>
      <c r="H12" s="137"/>
      <c r="I12" s="76"/>
      <c r="J12" s="76"/>
      <c r="K12" s="76"/>
      <c r="L12" s="76"/>
      <c r="M12" s="76"/>
      <c r="N12" s="76"/>
      <c r="O12" s="76"/>
      <c r="P12" s="137"/>
      <c r="Q12" s="76"/>
      <c r="R12" s="76"/>
      <c r="S12" s="76"/>
      <c r="T12" s="76"/>
      <c r="U12" s="76"/>
      <c r="V12" s="70"/>
      <c r="W12" s="76"/>
      <c r="X12" s="76"/>
      <c r="Y12" s="76"/>
      <c r="Z12" s="76"/>
      <c r="AA12" s="76"/>
      <c r="AB12" s="70"/>
      <c r="AC12" s="127"/>
      <c r="AD12" s="1"/>
      <c r="AE12" s="1"/>
      <c r="AF12" s="1"/>
      <c r="AG12" s="1"/>
      <c r="AH12" s="70"/>
      <c r="AI12" s="70"/>
    </row>
    <row r="13" spans="1:35" s="69" customFormat="1" ht="15" customHeight="1" x14ac:dyDescent="0.25">
      <c r="A13" s="76" t="s">
        <v>108</v>
      </c>
      <c r="B13" s="76"/>
      <c r="C13" s="76"/>
      <c r="D13" s="76"/>
      <c r="E13" s="76"/>
      <c r="F13" s="76"/>
      <c r="G13" s="76"/>
      <c r="H13" s="137"/>
      <c r="I13" s="157"/>
      <c r="J13" s="138"/>
      <c r="K13" s="138"/>
      <c r="L13" s="138"/>
      <c r="M13" s="138"/>
      <c r="N13" s="138" t="s">
        <v>109</v>
      </c>
      <c r="O13" s="76"/>
      <c r="P13" s="137"/>
      <c r="Q13" s="157"/>
      <c r="R13" s="71"/>
      <c r="S13" s="71"/>
      <c r="T13" s="70"/>
      <c r="U13" s="138" t="s">
        <v>110</v>
      </c>
      <c r="V13" s="76"/>
      <c r="W13" s="70"/>
      <c r="X13" s="70"/>
      <c r="Y13" s="157"/>
      <c r="Z13" s="138"/>
      <c r="AA13" s="138"/>
      <c r="AB13" s="138"/>
      <c r="AC13" s="138" t="s">
        <v>110</v>
      </c>
      <c r="AD13" s="76"/>
      <c r="AE13" s="1"/>
      <c r="AF13" s="1"/>
      <c r="AG13" s="1"/>
      <c r="AH13" s="70"/>
      <c r="AI13" s="70"/>
    </row>
    <row r="14" spans="1:35" s="69" customFormat="1" ht="3.75" customHeight="1" x14ac:dyDescent="0.25">
      <c r="A14" s="78"/>
      <c r="B14" s="78"/>
      <c r="C14" s="78"/>
      <c r="D14" s="78"/>
      <c r="E14" s="78"/>
      <c r="F14" s="78"/>
      <c r="G14" s="78"/>
      <c r="H14" s="134"/>
      <c r="I14" s="78"/>
      <c r="J14" s="139"/>
      <c r="K14" s="139"/>
      <c r="L14" s="139"/>
      <c r="M14" s="139"/>
      <c r="N14" s="139"/>
      <c r="O14" s="78"/>
      <c r="P14" s="134"/>
      <c r="Q14" s="133"/>
      <c r="R14" s="133"/>
      <c r="S14" s="133"/>
      <c r="T14" s="78"/>
      <c r="U14" s="139"/>
      <c r="V14" s="78"/>
      <c r="W14" s="78"/>
      <c r="X14" s="78"/>
      <c r="Y14" s="78"/>
      <c r="Z14" s="139"/>
      <c r="AA14" s="139"/>
      <c r="AB14" s="139"/>
      <c r="AC14" s="139"/>
      <c r="AD14" s="78"/>
      <c r="AE14" s="1"/>
      <c r="AF14" s="1"/>
      <c r="AG14" s="1"/>
      <c r="AH14" s="70"/>
      <c r="AI14" s="70"/>
    </row>
    <row r="15" spans="1:35" s="69" customFormat="1" ht="3.75" customHeight="1" x14ac:dyDescent="0.25">
      <c r="A15" s="76"/>
      <c r="B15" s="76"/>
      <c r="C15" s="76"/>
      <c r="D15" s="76"/>
      <c r="E15" s="76"/>
      <c r="F15" s="76"/>
      <c r="G15" s="76"/>
      <c r="H15" s="137"/>
      <c r="I15" s="76"/>
      <c r="J15" s="138"/>
      <c r="K15" s="138"/>
      <c r="L15" s="138"/>
      <c r="M15" s="138"/>
      <c r="N15" s="138"/>
      <c r="O15" s="76"/>
      <c r="P15" s="137"/>
      <c r="Q15" s="71"/>
      <c r="R15" s="71"/>
      <c r="S15" s="71"/>
      <c r="T15" s="70"/>
      <c r="U15" s="138"/>
      <c r="V15" s="76"/>
      <c r="W15" s="70"/>
      <c r="X15" s="70"/>
      <c r="Y15" s="70"/>
      <c r="Z15" s="138"/>
      <c r="AA15" s="138"/>
      <c r="AB15" s="138"/>
      <c r="AC15" s="138"/>
      <c r="AD15" s="76"/>
      <c r="AE15" s="1"/>
      <c r="AF15" s="1"/>
      <c r="AG15" s="1"/>
      <c r="AH15" s="70"/>
      <c r="AI15" s="70"/>
    </row>
    <row r="16" spans="1:35" s="69" customFormat="1" ht="15" customHeight="1" x14ac:dyDescent="0.25">
      <c r="A16" s="76" t="s">
        <v>111</v>
      </c>
      <c r="B16" s="76"/>
      <c r="C16" s="76"/>
      <c r="D16" s="76"/>
      <c r="E16" s="76"/>
      <c r="F16" s="76"/>
      <c r="G16" s="76"/>
      <c r="H16" s="137"/>
      <c r="I16" s="157"/>
      <c r="J16" s="138"/>
      <c r="K16" s="138"/>
      <c r="L16" s="138"/>
      <c r="M16" s="138"/>
      <c r="N16" s="138" t="s">
        <v>112</v>
      </c>
      <c r="O16" s="76"/>
      <c r="P16" s="137"/>
      <c r="Q16" s="157"/>
      <c r="R16" s="71"/>
      <c r="S16" s="71"/>
      <c r="T16" s="70"/>
      <c r="U16" s="138" t="s">
        <v>113</v>
      </c>
      <c r="V16" s="76"/>
      <c r="W16" s="70"/>
      <c r="X16" s="70"/>
      <c r="Y16" s="157"/>
      <c r="Z16" s="138"/>
      <c r="AA16" s="138"/>
      <c r="AB16" s="138"/>
      <c r="AC16" s="138" t="s">
        <v>113</v>
      </c>
      <c r="AD16" s="76"/>
      <c r="AE16" s="1"/>
      <c r="AF16" s="1"/>
      <c r="AG16" s="1"/>
      <c r="AH16" s="70"/>
      <c r="AI16" s="70"/>
    </row>
    <row r="17" spans="1:35" s="69" customFormat="1" ht="3.75" customHeight="1" x14ac:dyDescent="0.25">
      <c r="A17" s="78"/>
      <c r="B17" s="78"/>
      <c r="C17" s="78"/>
      <c r="D17" s="78"/>
      <c r="E17" s="78"/>
      <c r="F17" s="78"/>
      <c r="G17" s="78"/>
      <c r="H17" s="134"/>
      <c r="I17" s="78"/>
      <c r="J17" s="139"/>
      <c r="K17" s="139"/>
      <c r="L17" s="139"/>
      <c r="M17" s="139"/>
      <c r="N17" s="139"/>
      <c r="O17" s="78"/>
      <c r="P17" s="134"/>
      <c r="Q17" s="133"/>
      <c r="R17" s="133"/>
      <c r="S17" s="133"/>
      <c r="T17" s="78"/>
      <c r="U17" s="139"/>
      <c r="V17" s="78"/>
      <c r="W17" s="78"/>
      <c r="X17" s="78"/>
      <c r="Y17" s="78"/>
      <c r="Z17" s="139"/>
      <c r="AA17" s="139"/>
      <c r="AB17" s="139"/>
      <c r="AC17" s="139"/>
      <c r="AD17" s="78"/>
      <c r="AE17" s="1"/>
      <c r="AF17" s="1"/>
      <c r="AG17" s="1"/>
      <c r="AH17" s="70"/>
      <c r="AI17" s="70"/>
    </row>
    <row r="18" spans="1:35" s="69" customFormat="1" ht="3.75" customHeight="1" x14ac:dyDescent="0.25">
      <c r="A18" s="76"/>
      <c r="B18" s="76"/>
      <c r="C18" s="76"/>
      <c r="D18" s="76"/>
      <c r="E18" s="76"/>
      <c r="F18" s="76"/>
      <c r="G18" s="76"/>
      <c r="H18" s="137"/>
      <c r="I18" s="76"/>
      <c r="J18" s="138"/>
      <c r="K18" s="138"/>
      <c r="L18" s="138"/>
      <c r="M18" s="138"/>
      <c r="N18" s="138"/>
      <c r="O18" s="76"/>
      <c r="P18" s="137"/>
      <c r="Q18" s="71"/>
      <c r="R18" s="71"/>
      <c r="S18" s="71"/>
      <c r="T18" s="70"/>
      <c r="U18" s="138"/>
      <c r="V18" s="76"/>
      <c r="W18" s="70"/>
      <c r="X18" s="70"/>
      <c r="Y18" s="70"/>
      <c r="Z18" s="138"/>
      <c r="AA18" s="138"/>
      <c r="AB18" s="138"/>
      <c r="AC18" s="138"/>
      <c r="AD18" s="76"/>
      <c r="AE18" s="1"/>
      <c r="AF18" s="1"/>
      <c r="AG18" s="1"/>
      <c r="AH18" s="70"/>
      <c r="AI18" s="70"/>
    </row>
    <row r="19" spans="1:35" s="69" customFormat="1" ht="15" customHeight="1" x14ac:dyDescent="0.25">
      <c r="A19" s="76" t="s">
        <v>114</v>
      </c>
      <c r="B19" s="76"/>
      <c r="C19" s="76"/>
      <c r="D19" s="76"/>
      <c r="E19" s="76"/>
      <c r="F19" s="76"/>
      <c r="G19" s="76"/>
      <c r="H19" s="137"/>
      <c r="I19" s="157"/>
      <c r="J19" s="138"/>
      <c r="K19" s="138"/>
      <c r="L19" s="138"/>
      <c r="M19" s="138"/>
      <c r="N19" s="138" t="s">
        <v>115</v>
      </c>
      <c r="O19" s="76"/>
      <c r="P19" s="137"/>
      <c r="Q19" s="157"/>
      <c r="R19" s="71"/>
      <c r="S19" s="71"/>
      <c r="T19" s="70"/>
      <c r="U19" s="138" t="s">
        <v>116</v>
      </c>
      <c r="V19" s="76"/>
      <c r="W19" s="70"/>
      <c r="X19" s="70"/>
      <c r="Y19" s="157"/>
      <c r="Z19" s="138"/>
      <c r="AA19" s="138"/>
      <c r="AB19" s="138"/>
      <c r="AC19" s="138" t="s">
        <v>117</v>
      </c>
      <c r="AD19" s="76"/>
      <c r="AE19" s="1"/>
      <c r="AF19" s="1"/>
      <c r="AG19" s="1"/>
      <c r="AH19" s="70"/>
      <c r="AI19" s="70"/>
    </row>
    <row r="20" spans="1:35" s="69" customFormat="1" ht="3.75" customHeight="1" x14ac:dyDescent="0.25">
      <c r="A20" s="78"/>
      <c r="B20" s="78"/>
      <c r="C20" s="78"/>
      <c r="D20" s="78"/>
      <c r="E20" s="78"/>
      <c r="F20" s="78"/>
      <c r="G20" s="78"/>
      <c r="H20" s="134"/>
      <c r="I20" s="78"/>
      <c r="J20" s="139"/>
      <c r="K20" s="139"/>
      <c r="L20" s="139"/>
      <c r="M20" s="139"/>
      <c r="N20" s="139"/>
      <c r="O20" s="78"/>
      <c r="P20" s="134"/>
      <c r="Q20" s="133"/>
      <c r="R20" s="133"/>
      <c r="S20" s="133"/>
      <c r="T20" s="78"/>
      <c r="U20" s="139"/>
      <c r="V20" s="78"/>
      <c r="W20" s="78"/>
      <c r="X20" s="78"/>
      <c r="Y20" s="78"/>
      <c r="Z20" s="139"/>
      <c r="AA20" s="139"/>
      <c r="AB20" s="139"/>
      <c r="AC20" s="139"/>
      <c r="AD20" s="78"/>
      <c r="AE20" s="1"/>
      <c r="AF20" s="1"/>
      <c r="AG20" s="1"/>
      <c r="AH20" s="70"/>
      <c r="AI20" s="70"/>
    </row>
    <row r="21" spans="1:35" s="69" customFormat="1" ht="3.75" customHeight="1" x14ac:dyDescent="0.25">
      <c r="A21" s="76"/>
      <c r="B21" s="76"/>
      <c r="C21" s="76"/>
      <c r="D21" s="76"/>
      <c r="E21" s="76"/>
      <c r="F21" s="76"/>
      <c r="G21" s="76"/>
      <c r="H21" s="137"/>
      <c r="I21" s="76"/>
      <c r="J21" s="138"/>
      <c r="K21" s="138"/>
      <c r="L21" s="138"/>
      <c r="M21" s="138"/>
      <c r="N21" s="138"/>
      <c r="O21" s="76"/>
      <c r="P21" s="137"/>
      <c r="Q21" s="71"/>
      <c r="R21" s="71"/>
      <c r="S21" s="71"/>
      <c r="T21" s="70"/>
      <c r="U21" s="138"/>
      <c r="V21" s="76"/>
      <c r="W21" s="70"/>
      <c r="X21" s="70"/>
      <c r="Y21" s="70"/>
      <c r="Z21" s="138"/>
      <c r="AA21" s="138"/>
      <c r="AB21" s="138"/>
      <c r="AC21" s="138"/>
      <c r="AD21" s="76"/>
      <c r="AE21" s="1"/>
      <c r="AF21" s="1"/>
      <c r="AG21" s="1"/>
      <c r="AH21" s="70"/>
      <c r="AI21" s="70"/>
    </row>
    <row r="22" spans="1:35" s="69" customFormat="1" ht="15" customHeight="1" x14ac:dyDescent="0.25">
      <c r="A22" s="76" t="s">
        <v>177</v>
      </c>
      <c r="B22" s="76"/>
      <c r="C22" s="76"/>
      <c r="D22" s="76"/>
      <c r="E22" s="76"/>
      <c r="F22" s="76"/>
      <c r="G22" s="76"/>
      <c r="H22" s="137"/>
      <c r="I22" s="157"/>
      <c r="J22" s="138"/>
      <c r="K22" s="138"/>
      <c r="L22" s="138"/>
      <c r="M22" s="138"/>
      <c r="N22" s="138" t="s">
        <v>186</v>
      </c>
      <c r="O22" s="76"/>
      <c r="P22" s="137"/>
      <c r="Q22" s="157"/>
      <c r="R22" s="71"/>
      <c r="S22" s="71"/>
      <c r="T22" s="70"/>
      <c r="U22" s="138" t="s">
        <v>178</v>
      </c>
      <c r="V22" s="76"/>
      <c r="W22" s="70"/>
      <c r="X22" s="70"/>
      <c r="Y22" s="157"/>
      <c r="Z22" s="138"/>
      <c r="AA22" s="138"/>
      <c r="AB22" s="138"/>
      <c r="AC22" s="138" t="s">
        <v>179</v>
      </c>
      <c r="AD22" s="76"/>
      <c r="AE22" s="1"/>
      <c r="AF22" s="1"/>
      <c r="AG22" s="1"/>
      <c r="AH22" s="70"/>
      <c r="AI22" s="70"/>
    </row>
    <row r="23" spans="1:35" s="72" customFormat="1" ht="15" customHeight="1" thickBot="1" x14ac:dyDescent="0.3">
      <c r="A23" s="124"/>
      <c r="B23" s="123"/>
      <c r="C23" s="125"/>
      <c r="D23" s="1"/>
      <c r="E23" s="1"/>
      <c r="F23" s="1"/>
      <c r="G23" s="1"/>
      <c r="H23" s="1"/>
      <c r="I23" s="1"/>
      <c r="J23" s="1"/>
      <c r="K23" s="126"/>
      <c r="L23" s="126"/>
      <c r="M23" s="126"/>
      <c r="N23" s="1"/>
      <c r="O23" s="1"/>
      <c r="P23" s="127"/>
      <c r="Q23" s="124"/>
      <c r="R23" s="123"/>
      <c r="S23" s="125"/>
      <c r="T23" s="128"/>
      <c r="U23" s="129"/>
      <c r="V23" s="129"/>
      <c r="W23" s="129"/>
      <c r="X23" s="129"/>
      <c r="Y23" s="129"/>
      <c r="Z23" s="129"/>
      <c r="AA23" s="129"/>
      <c r="AB23" s="129"/>
      <c r="AC23" s="130"/>
      <c r="AD23" s="129"/>
      <c r="AE23" s="128"/>
      <c r="AF23" s="128"/>
      <c r="AG23" s="128"/>
      <c r="AH23" s="131"/>
      <c r="AI23" s="131"/>
    </row>
    <row r="24" spans="1:35" s="75" customFormat="1" ht="15" customHeight="1" x14ac:dyDescent="0.25">
      <c r="A24" s="539" t="s">
        <v>440</v>
      </c>
      <c r="B24" s="540"/>
      <c r="C24" s="540"/>
      <c r="D24" s="540"/>
      <c r="E24" s="540"/>
      <c r="F24" s="540"/>
      <c r="G24" s="540"/>
      <c r="H24" s="540"/>
      <c r="I24" s="540"/>
      <c r="J24" s="541"/>
      <c r="K24" s="541"/>
      <c r="L24" s="541"/>
      <c r="M24" s="541"/>
      <c r="N24" s="541"/>
      <c r="O24" s="541"/>
      <c r="P24" s="541"/>
      <c r="Q24" s="541"/>
      <c r="R24" s="541"/>
      <c r="S24" s="541"/>
      <c r="T24" s="541"/>
      <c r="U24" s="541"/>
      <c r="V24" s="541"/>
      <c r="W24" s="541"/>
      <c r="X24" s="541"/>
      <c r="Y24" s="541"/>
      <c r="Z24" s="542"/>
      <c r="AA24" s="142"/>
      <c r="AB24" s="142"/>
      <c r="AC24" s="142"/>
      <c r="AD24" s="142"/>
      <c r="AE24" s="142"/>
      <c r="AF24" s="141"/>
      <c r="AG24" s="141"/>
      <c r="AH24" s="142"/>
      <c r="AI24" s="142"/>
    </row>
    <row r="25" spans="1:35" s="75" customFormat="1" ht="41.25" customHeight="1" x14ac:dyDescent="0.25">
      <c r="A25" s="534" t="s">
        <v>122</v>
      </c>
      <c r="B25" s="535"/>
      <c r="C25" s="535"/>
      <c r="D25" s="535"/>
      <c r="E25" s="535"/>
      <c r="F25" s="535"/>
      <c r="G25" s="535"/>
      <c r="H25" s="535"/>
      <c r="I25" s="536"/>
      <c r="J25" s="537" t="s">
        <v>428</v>
      </c>
      <c r="K25" s="538"/>
      <c r="L25" s="538"/>
      <c r="M25" s="538"/>
      <c r="N25" s="538"/>
      <c r="O25" s="538"/>
      <c r="P25" s="538"/>
      <c r="Q25" s="550" t="s">
        <v>118</v>
      </c>
      <c r="R25" s="551"/>
      <c r="S25" s="551"/>
      <c r="T25" s="551"/>
      <c r="U25" s="551"/>
      <c r="V25" s="537" t="s">
        <v>119</v>
      </c>
      <c r="W25" s="551"/>
      <c r="X25" s="551"/>
      <c r="Y25" s="551"/>
      <c r="Z25" s="552"/>
      <c r="AA25" s="142"/>
      <c r="AB25" s="142"/>
      <c r="AC25" s="142"/>
      <c r="AD25" s="142"/>
      <c r="AE25" s="142"/>
      <c r="AF25" s="141"/>
      <c r="AG25" s="141"/>
      <c r="AH25" s="142"/>
      <c r="AI25" s="142"/>
    </row>
    <row r="26" spans="1:35" s="75" customFormat="1" ht="26.25" customHeight="1" x14ac:dyDescent="0.25">
      <c r="A26" s="543" t="s">
        <v>120</v>
      </c>
      <c r="B26" s="544"/>
      <c r="C26" s="544"/>
      <c r="D26" s="544"/>
      <c r="E26" s="544"/>
      <c r="F26" s="544"/>
      <c r="G26" s="544"/>
      <c r="H26" s="544"/>
      <c r="I26" s="545"/>
      <c r="J26" s="546" t="s">
        <v>429</v>
      </c>
      <c r="K26" s="547"/>
      <c r="L26" s="547"/>
      <c r="M26" s="547"/>
      <c r="N26" s="547"/>
      <c r="O26" s="547"/>
      <c r="P26" s="547"/>
      <c r="Q26" s="548" t="s">
        <v>441</v>
      </c>
      <c r="R26" s="547"/>
      <c r="S26" s="547"/>
      <c r="T26" s="547"/>
      <c r="U26" s="547"/>
      <c r="V26" s="546" t="s">
        <v>121</v>
      </c>
      <c r="W26" s="547"/>
      <c r="X26" s="547"/>
      <c r="Y26" s="547"/>
      <c r="Z26" s="549"/>
      <c r="AA26" s="142"/>
      <c r="AB26" s="142"/>
      <c r="AC26" s="142"/>
      <c r="AD26" s="142"/>
      <c r="AE26" s="142"/>
      <c r="AF26" s="141"/>
      <c r="AG26" s="141"/>
      <c r="AH26" s="142"/>
      <c r="AI26" s="142"/>
    </row>
    <row r="27" spans="1:35" s="73" customFormat="1" ht="28.5" customHeight="1" x14ac:dyDescent="0.25">
      <c r="A27" s="523" t="s">
        <v>431</v>
      </c>
      <c r="B27" s="524"/>
      <c r="C27" s="524"/>
      <c r="D27" s="524"/>
      <c r="E27" s="524"/>
      <c r="F27" s="524"/>
      <c r="G27" s="524"/>
      <c r="H27" s="524"/>
      <c r="I27" s="525"/>
      <c r="J27" s="526">
        <f>Antrag!G114</f>
        <v>0</v>
      </c>
      <c r="K27" s="527"/>
      <c r="L27" s="527"/>
      <c r="M27" s="527"/>
      <c r="N27" s="527"/>
      <c r="O27" s="527"/>
      <c r="P27" s="528"/>
      <c r="Q27" s="529">
        <f>Antrag!L114</f>
        <v>0</v>
      </c>
      <c r="R27" s="530"/>
      <c r="S27" s="530"/>
      <c r="T27" s="530"/>
      <c r="U27" s="530"/>
      <c r="V27" s="531">
        <f>J27*Q27*3.17/1000</f>
        <v>0</v>
      </c>
      <c r="W27" s="532"/>
      <c r="X27" s="532"/>
      <c r="Y27" s="532"/>
      <c r="Z27" s="533"/>
      <c r="AA27" s="140"/>
      <c r="AB27" s="140"/>
      <c r="AC27" s="140"/>
      <c r="AD27" s="140"/>
      <c r="AE27" s="140"/>
      <c r="AF27" s="131"/>
      <c r="AG27" s="131"/>
      <c r="AH27" s="140"/>
      <c r="AI27" s="140"/>
    </row>
    <row r="28" spans="1:35" s="73" customFormat="1" ht="28.5" customHeight="1" x14ac:dyDescent="0.25">
      <c r="A28" s="523" t="s">
        <v>432</v>
      </c>
      <c r="B28" s="524"/>
      <c r="C28" s="524"/>
      <c r="D28" s="524"/>
      <c r="E28" s="524"/>
      <c r="F28" s="524"/>
      <c r="G28" s="524"/>
      <c r="H28" s="524"/>
      <c r="I28" s="525"/>
      <c r="J28" s="526">
        <f>Antrag!G115</f>
        <v>0</v>
      </c>
      <c r="K28" s="527"/>
      <c r="L28" s="527"/>
      <c r="M28" s="527"/>
      <c r="N28" s="527"/>
      <c r="O28" s="527"/>
      <c r="P28" s="528"/>
      <c r="Q28" s="529">
        <f>Antrag!L115</f>
        <v>0</v>
      </c>
      <c r="R28" s="530"/>
      <c r="S28" s="530"/>
      <c r="T28" s="530"/>
      <c r="U28" s="530"/>
      <c r="V28" s="531">
        <f>J28*Q28*2/1000</f>
        <v>0</v>
      </c>
      <c r="W28" s="532"/>
      <c r="X28" s="532"/>
      <c r="Y28" s="532"/>
      <c r="Z28" s="533"/>
      <c r="AA28" s="140"/>
      <c r="AB28" s="140"/>
      <c r="AC28" s="140"/>
      <c r="AD28" s="140"/>
      <c r="AE28" s="140"/>
      <c r="AF28" s="131"/>
      <c r="AG28" s="131"/>
      <c r="AH28" s="140"/>
      <c r="AI28" s="140"/>
    </row>
    <row r="29" spans="1:35" s="73" customFormat="1" ht="28.5" customHeight="1" x14ac:dyDescent="0.25">
      <c r="A29" s="523" t="s">
        <v>433</v>
      </c>
      <c r="B29" s="524"/>
      <c r="C29" s="524"/>
      <c r="D29" s="524"/>
      <c r="E29" s="524"/>
      <c r="F29" s="524"/>
      <c r="G29" s="524"/>
      <c r="H29" s="524"/>
      <c r="I29" s="525"/>
      <c r="J29" s="526">
        <f>Antrag!G116</f>
        <v>0</v>
      </c>
      <c r="K29" s="527"/>
      <c r="L29" s="527"/>
      <c r="M29" s="527"/>
      <c r="N29" s="527"/>
      <c r="O29" s="527"/>
      <c r="P29" s="528"/>
      <c r="Q29" s="529">
        <f>Antrag!L116</f>
        <v>0</v>
      </c>
      <c r="R29" s="530"/>
      <c r="S29" s="530"/>
      <c r="T29" s="530"/>
      <c r="U29" s="530"/>
      <c r="V29" s="531">
        <f>J29*Q29*0.39/1000</f>
        <v>0</v>
      </c>
      <c r="W29" s="532"/>
      <c r="X29" s="532"/>
      <c r="Y29" s="532"/>
      <c r="Z29" s="533"/>
      <c r="AA29" s="140"/>
      <c r="AB29" s="140"/>
      <c r="AC29" s="140"/>
      <c r="AD29" s="140"/>
      <c r="AE29" s="140"/>
      <c r="AF29" s="131"/>
      <c r="AG29" s="131"/>
      <c r="AH29" s="140"/>
      <c r="AI29" s="140"/>
    </row>
    <row r="30" spans="1:35" s="73" customFormat="1" ht="28.5" customHeight="1" x14ac:dyDescent="0.25">
      <c r="A30" s="523" t="s">
        <v>434</v>
      </c>
      <c r="B30" s="524"/>
      <c r="C30" s="524"/>
      <c r="D30" s="524"/>
      <c r="E30" s="524"/>
      <c r="F30" s="524"/>
      <c r="G30" s="524"/>
      <c r="H30" s="524"/>
      <c r="I30" s="525"/>
      <c r="J30" s="526">
        <f>Antrag!G117</f>
        <v>0</v>
      </c>
      <c r="K30" s="527"/>
      <c r="L30" s="527"/>
      <c r="M30" s="527"/>
      <c r="N30" s="527"/>
      <c r="O30" s="527"/>
      <c r="P30" s="528"/>
      <c r="Q30" s="529">
        <f>Antrag!L117</f>
        <v>0</v>
      </c>
      <c r="R30" s="530"/>
      <c r="S30" s="530"/>
      <c r="T30" s="530"/>
      <c r="U30" s="530"/>
      <c r="V30" s="531">
        <f>J30*Q30*0.12/1000</f>
        <v>0</v>
      </c>
      <c r="W30" s="532"/>
      <c r="X30" s="532"/>
      <c r="Y30" s="532"/>
      <c r="Z30" s="533"/>
      <c r="AA30" s="140"/>
      <c r="AB30" s="140"/>
      <c r="AC30" s="140"/>
      <c r="AD30" s="140"/>
      <c r="AE30" s="140"/>
      <c r="AF30" s="131"/>
      <c r="AG30" s="131"/>
      <c r="AH30" s="140"/>
      <c r="AI30" s="140"/>
    </row>
    <row r="31" spans="1:35" s="73" customFormat="1" ht="28.5" customHeight="1" x14ac:dyDescent="0.25">
      <c r="A31" s="523" t="s">
        <v>435</v>
      </c>
      <c r="B31" s="524"/>
      <c r="C31" s="524"/>
      <c r="D31" s="524"/>
      <c r="E31" s="524"/>
      <c r="F31" s="524"/>
      <c r="G31" s="524"/>
      <c r="H31" s="524"/>
      <c r="I31" s="525"/>
      <c r="J31" s="526">
        <f>Antrag!G118</f>
        <v>0</v>
      </c>
      <c r="K31" s="527"/>
      <c r="L31" s="527"/>
      <c r="M31" s="527"/>
      <c r="N31" s="527"/>
      <c r="O31" s="527"/>
      <c r="P31" s="528"/>
      <c r="Q31" s="529">
        <f>Antrag!L118</f>
        <v>0</v>
      </c>
      <c r="R31" s="530"/>
      <c r="S31" s="530"/>
      <c r="T31" s="530"/>
      <c r="U31" s="530"/>
      <c r="V31" s="531">
        <f>J31*Q31*0.527/1000</f>
        <v>0</v>
      </c>
      <c r="W31" s="532"/>
      <c r="X31" s="532"/>
      <c r="Y31" s="532"/>
      <c r="Z31" s="533"/>
      <c r="AA31" s="140"/>
      <c r="AB31" s="140"/>
      <c r="AC31" s="140"/>
      <c r="AD31" s="140"/>
      <c r="AE31" s="140"/>
      <c r="AF31" s="131"/>
      <c r="AG31" s="131"/>
      <c r="AH31" s="140"/>
      <c r="AI31" s="140"/>
    </row>
    <row r="32" spans="1:35" s="73" customFormat="1" ht="15" customHeight="1" thickBot="1" x14ac:dyDescent="0.3">
      <c r="A32" s="168"/>
      <c r="B32" s="168"/>
      <c r="C32" s="168"/>
      <c r="D32" s="168"/>
      <c r="E32" s="168"/>
      <c r="F32" s="168"/>
      <c r="G32" s="168"/>
      <c r="H32" s="168"/>
      <c r="I32" s="168"/>
      <c r="J32" s="143"/>
      <c r="K32" s="53"/>
      <c r="L32" s="53"/>
      <c r="M32" s="53"/>
      <c r="N32" s="53"/>
      <c r="O32" s="53"/>
      <c r="P32" s="53"/>
      <c r="Q32" s="167"/>
      <c r="R32" s="53"/>
      <c r="S32" s="53"/>
      <c r="T32" s="53"/>
      <c r="U32" s="53"/>
      <c r="V32" s="169"/>
      <c r="W32" s="53"/>
      <c r="X32" s="53"/>
      <c r="Y32" s="53"/>
      <c r="Z32" s="53"/>
      <c r="AA32" s="140"/>
      <c r="AB32" s="140"/>
      <c r="AC32" s="140"/>
      <c r="AD32" s="140"/>
      <c r="AE32" s="140"/>
      <c r="AF32" s="131"/>
      <c r="AG32" s="131"/>
      <c r="AH32" s="140"/>
      <c r="AI32" s="140"/>
    </row>
    <row r="33" spans="1:35" s="73" customFormat="1" ht="25" customHeight="1" x14ac:dyDescent="0.25">
      <c r="A33" s="562" t="s">
        <v>436</v>
      </c>
      <c r="B33" s="563"/>
      <c r="C33" s="563"/>
      <c r="D33" s="563"/>
      <c r="E33" s="563"/>
      <c r="F33" s="563"/>
      <c r="G33" s="563"/>
      <c r="H33" s="563"/>
      <c r="I33" s="563"/>
      <c r="J33" s="563"/>
      <c r="K33" s="563"/>
      <c r="L33" s="563"/>
      <c r="M33" s="563"/>
      <c r="N33" s="563"/>
      <c r="O33" s="563"/>
      <c r="P33" s="563"/>
      <c r="Q33" s="563"/>
      <c r="R33" s="563"/>
      <c r="S33" s="563"/>
      <c r="T33" s="563"/>
      <c r="U33" s="564"/>
      <c r="V33" s="565">
        <f>SUM(V27:Z31)</f>
        <v>0</v>
      </c>
      <c r="W33" s="565"/>
      <c r="X33" s="565"/>
      <c r="Y33" s="565"/>
      <c r="Z33" s="566"/>
      <c r="AA33" s="140"/>
      <c r="AB33" s="140"/>
      <c r="AC33" s="140"/>
      <c r="AD33" s="140"/>
      <c r="AE33" s="140"/>
      <c r="AF33" s="131"/>
      <c r="AG33" s="131"/>
      <c r="AH33" s="140"/>
      <c r="AI33" s="140"/>
    </row>
    <row r="34" spans="1:35" s="69" customFormat="1" ht="25" customHeight="1" x14ac:dyDescent="0.25">
      <c r="A34" s="553" t="s">
        <v>437</v>
      </c>
      <c r="B34" s="554"/>
      <c r="C34" s="554"/>
      <c r="D34" s="554"/>
      <c r="E34" s="554"/>
      <c r="F34" s="554"/>
      <c r="G34" s="554"/>
      <c r="H34" s="554"/>
      <c r="I34" s="554"/>
      <c r="J34" s="554"/>
      <c r="K34" s="554"/>
      <c r="L34" s="554"/>
      <c r="M34" s="554"/>
      <c r="N34" s="554"/>
      <c r="O34" s="554"/>
      <c r="P34" s="554"/>
      <c r="Q34" s="554"/>
      <c r="R34" s="554"/>
      <c r="S34" s="554"/>
      <c r="T34" s="554"/>
      <c r="U34" s="555"/>
      <c r="V34" s="556">
        <f>Antrag!G101/Antrag!G91</f>
        <v>0</v>
      </c>
      <c r="W34" s="557"/>
      <c r="X34" s="557"/>
      <c r="Y34" s="557"/>
      <c r="Z34" s="558"/>
      <c r="AA34" s="140"/>
      <c r="AB34" s="140"/>
      <c r="AC34" s="140"/>
      <c r="AD34" s="140"/>
      <c r="AE34" s="140"/>
      <c r="AF34" s="131"/>
      <c r="AG34" s="131"/>
      <c r="AH34" s="70"/>
      <c r="AI34" s="70"/>
    </row>
    <row r="35" spans="1:35" s="69" customFormat="1" ht="25" customHeight="1" x14ac:dyDescent="0.25">
      <c r="A35" s="553" t="s">
        <v>438</v>
      </c>
      <c r="B35" s="554"/>
      <c r="C35" s="554"/>
      <c r="D35" s="554"/>
      <c r="E35" s="554"/>
      <c r="F35" s="554"/>
      <c r="G35" s="554"/>
      <c r="H35" s="554"/>
      <c r="I35" s="554"/>
      <c r="J35" s="554"/>
      <c r="K35" s="554"/>
      <c r="L35" s="554"/>
      <c r="M35" s="554"/>
      <c r="N35" s="554"/>
      <c r="O35" s="554"/>
      <c r="P35" s="554"/>
      <c r="Q35" s="554"/>
      <c r="R35" s="554"/>
      <c r="S35" s="554"/>
      <c r="T35" s="554"/>
      <c r="U35" s="555"/>
      <c r="V35" s="556">
        <f>Antrag!G101/Antrag!G93</f>
        <v>0</v>
      </c>
      <c r="W35" s="557"/>
      <c r="X35" s="557"/>
      <c r="Y35" s="557"/>
      <c r="Z35" s="558"/>
      <c r="AA35" s="140"/>
      <c r="AB35" s="140"/>
      <c r="AC35" s="140"/>
      <c r="AD35" s="140"/>
      <c r="AE35" s="140"/>
      <c r="AF35" s="131"/>
      <c r="AG35" s="131"/>
      <c r="AH35" s="70"/>
      <c r="AI35" s="70"/>
    </row>
    <row r="36" spans="1:35" s="69" customFormat="1" x14ac:dyDescent="0.25">
      <c r="A36" s="144" t="s">
        <v>430</v>
      </c>
      <c r="B36" s="1"/>
      <c r="C36" s="1"/>
      <c r="D36" s="1"/>
      <c r="E36" s="1"/>
      <c r="F36" s="1"/>
      <c r="G36" s="1"/>
      <c r="H36" s="1"/>
      <c r="I36" s="1"/>
      <c r="J36" s="1"/>
      <c r="K36" s="1"/>
      <c r="L36" s="1"/>
      <c r="M36" s="1"/>
      <c r="N36" s="1"/>
      <c r="O36" s="1"/>
      <c r="P36" s="1"/>
      <c r="Q36" s="1"/>
      <c r="R36" s="1"/>
      <c r="S36" s="1"/>
      <c r="T36" s="1"/>
      <c r="U36" s="1"/>
      <c r="V36" s="126"/>
      <c r="W36" s="1"/>
      <c r="X36" s="145"/>
      <c r="Y36" s="145"/>
      <c r="Z36" s="145"/>
      <c r="AA36" s="145"/>
      <c r="AB36" s="145"/>
      <c r="AC36" s="1"/>
      <c r="AD36" s="1"/>
      <c r="AE36" s="1"/>
      <c r="AF36" s="1"/>
      <c r="AG36" s="1"/>
      <c r="AH36" s="70"/>
      <c r="AI36" s="70"/>
    </row>
    <row r="37" spans="1:35" s="70" customFormat="1" ht="14.25" customHeight="1" x14ac:dyDescent="0.25">
      <c r="A37" s="79"/>
      <c r="B37" s="79"/>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row>
    <row r="38" spans="1:35" s="70" customFormat="1" ht="14.25" customHeight="1" x14ac:dyDescent="0.25">
      <c r="A38" s="79"/>
      <c r="B38" s="79"/>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row>
    <row r="39" spans="1:35" s="70" customFormat="1" ht="14.25" customHeight="1" x14ac:dyDescent="0.25">
      <c r="A39" s="79"/>
      <c r="B39" s="79"/>
      <c r="C39" s="79"/>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row>
    <row r="40" spans="1:35" s="70" customFormat="1" ht="14.25" customHeight="1" x14ac:dyDescent="0.25">
      <c r="A40" s="79"/>
      <c r="B40" s="79"/>
      <c r="C40" s="79"/>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row>
    <row r="41" spans="1:35" s="70" customFormat="1" ht="14.25" customHeight="1" x14ac:dyDescent="0.25">
      <c r="A41" s="79"/>
      <c r="B41" s="79"/>
      <c r="C41" s="79"/>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row>
    <row r="42" spans="1:35" s="70" customFormat="1" ht="14.25" customHeight="1" x14ac:dyDescent="0.25">
      <c r="A42" s="78"/>
      <c r="B42" s="78"/>
      <c r="C42" s="78"/>
      <c r="D42" s="78"/>
      <c r="E42" s="78"/>
      <c r="F42" s="78"/>
      <c r="G42" s="78"/>
      <c r="H42" s="78"/>
      <c r="I42" s="78"/>
      <c r="J42" s="78"/>
      <c r="K42" s="78"/>
      <c r="O42" s="78"/>
      <c r="P42" s="78"/>
      <c r="Q42" s="78"/>
      <c r="R42" s="78"/>
      <c r="S42" s="78"/>
      <c r="T42" s="78"/>
      <c r="U42" s="78"/>
      <c r="V42" s="78"/>
      <c r="W42" s="78"/>
      <c r="X42" s="146"/>
      <c r="Y42" s="146"/>
      <c r="Z42" s="146"/>
      <c r="AA42" s="78"/>
      <c r="AB42" s="78"/>
      <c r="AC42" s="78"/>
      <c r="AD42" s="78"/>
      <c r="AE42" s="78"/>
      <c r="AF42" s="78"/>
      <c r="AG42" s="78"/>
    </row>
    <row r="43" spans="1:35" s="70" customFormat="1" ht="14.25" customHeight="1" x14ac:dyDescent="0.25">
      <c r="A43" s="147" t="s">
        <v>123</v>
      </c>
      <c r="B43" s="80"/>
      <c r="C43" s="80"/>
      <c r="D43" s="80"/>
      <c r="E43" s="80"/>
      <c r="F43" s="80"/>
      <c r="G43" s="80"/>
      <c r="H43" s="80"/>
      <c r="I43" s="80"/>
      <c r="J43" s="80"/>
      <c r="K43" s="80"/>
      <c r="L43" s="80"/>
      <c r="M43" s="80"/>
      <c r="N43" s="80"/>
      <c r="O43" s="561" t="s">
        <v>124</v>
      </c>
      <c r="P43" s="561"/>
      <c r="Q43" s="561"/>
      <c r="R43" s="561"/>
      <c r="S43" s="561"/>
      <c r="T43" s="561"/>
      <c r="U43" s="561"/>
      <c r="V43" s="561"/>
      <c r="W43" s="561"/>
      <c r="X43" s="561"/>
      <c r="Y43" s="561"/>
      <c r="Z43" s="561"/>
      <c r="AA43" s="561"/>
      <c r="AB43" s="561"/>
      <c r="AC43" s="561"/>
      <c r="AD43" s="561"/>
      <c r="AE43" s="561"/>
      <c r="AF43" s="561"/>
      <c r="AG43" s="561"/>
    </row>
  </sheetData>
  <sheetProtection password="FC74" sheet="1" objects="1" scenarios="1"/>
  <protectedRanges>
    <protectedRange password="DD5F" sqref="I13" name="Bereich1"/>
    <protectedRange password="DD5F" sqref="I16" name="Bereich1_1"/>
    <protectedRange password="DD5F" sqref="I19" name="Bereich1_2"/>
    <protectedRange password="DD5F" sqref="I22" name="Bereich1_3"/>
    <protectedRange password="DD5F" sqref="Q13" name="Bereich1_4"/>
    <protectedRange password="DD5F" sqref="Q16" name="Bereich1_5"/>
    <protectedRange password="DD5F" sqref="Q19" name="Bereich1_6"/>
    <protectedRange password="DD5F" sqref="Q22" name="Bereich1_7"/>
    <protectedRange password="DD5F" sqref="Y22" name="Bereich1_8"/>
    <protectedRange password="DD5F" sqref="Y19" name="Bereich1_9"/>
    <protectedRange password="DD5F" sqref="Y16" name="Bereich1_10"/>
    <protectedRange password="DD5F" sqref="Y13" name="Bereich1_11"/>
  </protectedRanges>
  <mergeCells count="42">
    <mergeCell ref="A35:U35"/>
    <mergeCell ref="V35:Z35"/>
    <mergeCell ref="B2:AG2"/>
    <mergeCell ref="O43:AG43"/>
    <mergeCell ref="A28:I28"/>
    <mergeCell ref="J28:P28"/>
    <mergeCell ref="Q28:U28"/>
    <mergeCell ref="V28:Z28"/>
    <mergeCell ref="J29:P29"/>
    <mergeCell ref="Q29:U29"/>
    <mergeCell ref="V29:Z29"/>
    <mergeCell ref="A29:I29"/>
    <mergeCell ref="A31:I31"/>
    <mergeCell ref="J31:P31"/>
    <mergeCell ref="A33:U33"/>
    <mergeCell ref="V33:Z33"/>
    <mergeCell ref="A34:U34"/>
    <mergeCell ref="V34:Z34"/>
    <mergeCell ref="Q31:U31"/>
    <mergeCell ref="V31:Z31"/>
    <mergeCell ref="A30:I30"/>
    <mergeCell ref="J30:P30"/>
    <mergeCell ref="Q30:U30"/>
    <mergeCell ref="V30:Z30"/>
    <mergeCell ref="A24:Z24"/>
    <mergeCell ref="A26:I26"/>
    <mergeCell ref="J26:P26"/>
    <mergeCell ref="Q26:U26"/>
    <mergeCell ref="V26:Z26"/>
    <mergeCell ref="Q25:U25"/>
    <mergeCell ref="V25:Z25"/>
    <mergeCell ref="A27:I27"/>
    <mergeCell ref="J27:P27"/>
    <mergeCell ref="Q27:U27"/>
    <mergeCell ref="V27:Z27"/>
    <mergeCell ref="A25:I25"/>
    <mergeCell ref="J25:P25"/>
    <mergeCell ref="H11:N11"/>
    <mergeCell ref="A9:AG9"/>
    <mergeCell ref="B5:AD5"/>
    <mergeCell ref="B7:AD7"/>
    <mergeCell ref="A11:G11"/>
  </mergeCells>
  <dataValidations count="1">
    <dataValidation type="list" allowBlank="1" showInputMessage="1" showErrorMessage="1" sqref="I13 I16 I19 I22 Q13 Q16 Q19 Q22 Y22 Y19 Y16 Y13">
      <formula1>$A$338:$A$339</formula1>
    </dataValidation>
  </dataValidations>
  <pageMargins left="0.70866141732283472" right="0.70866141732283472" top="0.78740157480314965" bottom="0.78740157480314965" header="0.31496062992125984" footer="0.31496062992125984"/>
  <pageSetup paperSize="9" scale="91" orientation="portrait" r:id="rId1"/>
  <headerFooter>
    <oddFooter xml:space="preserve">&amp;CAnhang 2 Seite &amp;P von &amp;N </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4</vt:i4>
      </vt:variant>
    </vt:vector>
  </HeadingPairs>
  <TitlesOfParts>
    <vt:vector size="7" baseType="lpstr">
      <vt:lpstr>Antrag</vt:lpstr>
      <vt:lpstr>1. Investausgaben beant.Projekt</vt:lpstr>
      <vt:lpstr>2. Indikatoren</vt:lpstr>
      <vt:lpstr>'1. Investausgaben beant.Projekt'!Druckbereich</vt:lpstr>
      <vt:lpstr>'2. Indikatoren'!Druckbereich</vt:lpstr>
      <vt:lpstr>Antrag!Druckbereich</vt:lpstr>
      <vt:lpstr>Antrag!Drucktitel</vt:lpstr>
    </vt:vector>
  </TitlesOfParts>
  <Company>Wirtschaftsministerium B-W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Wrtschaftsministerium B-W</dc:creator>
  <cp:lastModifiedBy>Heintz, Roland (PTKA)</cp:lastModifiedBy>
  <cp:lastPrinted>2020-10-09T13:51:06Z</cp:lastPrinted>
  <dcterms:created xsi:type="dcterms:W3CDTF">2007-11-06T09:48:12Z</dcterms:created>
  <dcterms:modified xsi:type="dcterms:W3CDTF">2020-11-19T14:17:41Z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mExcelLinker_56B3F9EF_F3FA_4428_A8C2_D2C225BAC8CE">
    <vt:lpwstr>2</vt:lpwstr>
  </property>
</Properties>
</file>