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codeName="DieseArbeitsmappe" defaultThemeVersion="124226"/>
  <mc:AlternateContent xmlns:mc="http://schemas.openxmlformats.org/markup-compatibility/2006">
    <mc:Choice Requires="x15">
      <x15ac:absPath xmlns:x15ac="http://schemas.microsoft.com/office/spreadsheetml/2010/11/ac" url="F:\Förderprogramme EU\EFRE 2021-2027\VwV Bioökonomie\Formulare und Muster\"/>
    </mc:Choice>
  </mc:AlternateContent>
  <bookViews>
    <workbookView xWindow="7470" yWindow="1095" windowWidth="26595" windowHeight="15000" tabRatio="877"/>
  </bookViews>
  <sheets>
    <sheet name="Erläuterungen" sheetId="29" r:id="rId1"/>
    <sheet name="Übersicht" sheetId="8" r:id="rId2"/>
    <sheet name="Sachaufwendungen" sheetId="7" r:id="rId3"/>
    <sheet name="Reiseaufwendungen" sheetId="23" r:id="rId4"/>
    <sheet name="Investitionen" sheetId="30" r:id="rId5"/>
    <sheet name="Baukosten" sheetId="28" r:id="rId6"/>
    <sheet name="Personal - Jahr 1" sheetId="20" r:id="rId7"/>
    <sheet name="Personal - Jahr 2" sheetId="31" r:id="rId8"/>
    <sheet name="Personal - Jahr 3" sheetId="32" r:id="rId9"/>
    <sheet name="Personal - Jahr 4" sheetId="33" r:id="rId10"/>
    <sheet name="Personal - Jahr 5" sheetId="34" r:id="rId11"/>
    <sheet name="Grunderwerb" sheetId="16" r:id="rId12"/>
    <sheet name="Sonstige" sheetId="24" r:id="rId13"/>
    <sheet name="Grenzen" sheetId="21" r:id="rId14"/>
  </sheets>
  <externalReferences>
    <externalReference r:id="rId15"/>
  </externalReferences>
  <definedNames>
    <definedName name="Auswahl">[1]Tabelle1!$A$1:$A$2</definedName>
    <definedName name="_xlnm.Print_Area" localSheetId="5">Baukosten!$A$1:$C$38</definedName>
    <definedName name="_xlnm.Print_Area" localSheetId="0">Erläuterungen!$A$3:$I$42</definedName>
    <definedName name="_xlnm.Print_Area" localSheetId="11">Grunderwerb!$A$1:$F$39</definedName>
    <definedName name="_xlnm.Print_Area" localSheetId="4">Investitionen!$A$1:$C$34</definedName>
    <definedName name="_xlnm.Print_Area" localSheetId="6">'Personal - Jahr 1'!$A$1:$H$30</definedName>
    <definedName name="_xlnm.Print_Area" localSheetId="7">'Personal - Jahr 2'!$A$1:$H$30</definedName>
    <definedName name="_xlnm.Print_Area" localSheetId="8">'Personal - Jahr 3'!$A$1:$H$30</definedName>
    <definedName name="_xlnm.Print_Area" localSheetId="9">'Personal - Jahr 4'!$A$1:$H$30</definedName>
    <definedName name="_xlnm.Print_Area" localSheetId="10">'Personal - Jahr 5'!$A$1:$H$30</definedName>
    <definedName name="_xlnm.Print_Area" localSheetId="3">Reiseaufwendungen!$A$1:$C$34</definedName>
    <definedName name="_xlnm.Print_Area" localSheetId="2">Sachaufwendungen!$A$1:$C$34</definedName>
    <definedName name="_xlnm.Print_Area" localSheetId="12">Sonstige!$A$1:$B$34</definedName>
    <definedName name="_xlnm.Print_Area" localSheetId="1">Übersicht!$A$1:$E$24</definedName>
    <definedName name="ja" localSheetId="4">#REF!</definedName>
    <definedName name="ja">Grenzen!$A$11:$A$11</definedName>
    <definedName name="MWST" localSheetId="5">#REF!</definedName>
    <definedName name="MWST" localSheetId="0">#REF!</definedName>
    <definedName name="MWST" localSheetId="4">#REF!</definedName>
    <definedName name="MWST" localSheetId="7">#REF!</definedName>
    <definedName name="MWST" localSheetId="8">#REF!</definedName>
    <definedName name="MWST" localSheetId="9">#REF!</definedName>
    <definedName name="MWST" localSheetId="10">#REF!</definedName>
    <definedName name="MWST">#REF!</definedName>
    <definedName name="Verwaltungsvorschrift" localSheetId="5">#REF!</definedName>
    <definedName name="Verwaltungsvorschrift" localSheetId="0">#REF!</definedName>
    <definedName name="Verwaltungsvorschrift" localSheetId="4">#REF!</definedName>
    <definedName name="Verwaltungsvorschrift" localSheetId="7">#REF!</definedName>
    <definedName name="Verwaltungsvorschrift" localSheetId="8">#REF!</definedName>
    <definedName name="Verwaltungsvorschrift" localSheetId="9">#REF!</definedName>
    <definedName name="Verwaltungsvorschrift" localSheetId="10">#REF!</definedName>
    <definedName name="Verwaltungsvorschrift">#REF!</definedName>
  </definedNames>
  <calcPr calcId="162913"/>
</workbook>
</file>

<file path=xl/calcChain.xml><?xml version="1.0" encoding="utf-8"?>
<calcChain xmlns="http://schemas.openxmlformats.org/spreadsheetml/2006/main">
  <c r="H13" i="34" l="1"/>
  <c r="H14" i="34"/>
  <c r="H16" i="34"/>
  <c r="H17" i="34"/>
  <c r="H18" i="34"/>
  <c r="H19" i="34"/>
  <c r="H20" i="34"/>
  <c r="H21" i="34"/>
  <c r="H22" i="34"/>
  <c r="H23" i="34"/>
  <c r="H24" i="34"/>
  <c r="H25" i="34"/>
  <c r="H26" i="34"/>
  <c r="H13" i="33"/>
  <c r="H14" i="33"/>
  <c r="H15" i="33"/>
  <c r="H16" i="33"/>
  <c r="H17" i="33"/>
  <c r="H18" i="33"/>
  <c r="H19" i="33"/>
  <c r="H20" i="33"/>
  <c r="H21" i="33"/>
  <c r="H22" i="33"/>
  <c r="H23" i="33"/>
  <c r="H24" i="33"/>
  <c r="H25" i="33"/>
  <c r="H26" i="33"/>
  <c r="H12" i="33"/>
  <c r="H13" i="32"/>
  <c r="H14" i="32"/>
  <c r="H15" i="32"/>
  <c r="H16" i="32"/>
  <c r="H17" i="32"/>
  <c r="H18" i="32"/>
  <c r="H19" i="32"/>
  <c r="H20" i="32"/>
  <c r="H21" i="32"/>
  <c r="H22" i="32"/>
  <c r="H23" i="32"/>
  <c r="H24" i="32"/>
  <c r="H25" i="32"/>
  <c r="H26" i="32"/>
  <c r="H12" i="32"/>
  <c r="H13" i="31"/>
  <c r="H14" i="31"/>
  <c r="H15" i="31"/>
  <c r="H16" i="31"/>
  <c r="H17" i="31"/>
  <c r="H18" i="31"/>
  <c r="H19" i="31"/>
  <c r="H20" i="31"/>
  <c r="H21" i="31"/>
  <c r="H22" i="31"/>
  <c r="H23" i="31"/>
  <c r="H24" i="31"/>
  <c r="H25" i="31"/>
  <c r="H26" i="31"/>
  <c r="H12" i="31"/>
  <c r="H14" i="20"/>
  <c r="H15" i="20"/>
  <c r="H16" i="20"/>
  <c r="H17" i="20"/>
  <c r="H18" i="20"/>
  <c r="H19" i="20"/>
  <c r="H20" i="20"/>
  <c r="H21" i="20"/>
  <c r="H22" i="20"/>
  <c r="H23" i="20"/>
  <c r="H24" i="20"/>
  <c r="H25" i="20"/>
  <c r="H26" i="20"/>
  <c r="G26" i="34" l="1"/>
  <c r="G25" i="34"/>
  <c r="G24" i="34"/>
  <c r="G23" i="34"/>
  <c r="G22" i="34"/>
  <c r="G21" i="34"/>
  <c r="G20" i="34"/>
  <c r="G19" i="34"/>
  <c r="G18" i="34"/>
  <c r="G17" i="34"/>
  <c r="G16" i="34"/>
  <c r="G15" i="34"/>
  <c r="H15" i="34" s="1"/>
  <c r="G14" i="34"/>
  <c r="G13" i="34"/>
  <c r="G12" i="34"/>
  <c r="H12" i="34" s="1"/>
  <c r="A5" i="34"/>
  <c r="A3" i="34"/>
  <c r="G26" i="33"/>
  <c r="G25" i="33"/>
  <c r="G24" i="33"/>
  <c r="G23" i="33"/>
  <c r="G22" i="33"/>
  <c r="G21" i="33"/>
  <c r="G20" i="33"/>
  <c r="G19" i="33"/>
  <c r="G18" i="33"/>
  <c r="G17" i="33"/>
  <c r="G16" i="33"/>
  <c r="G15" i="33"/>
  <c r="G14" i="33"/>
  <c r="G13" i="33"/>
  <c r="G12" i="33"/>
  <c r="A5" i="33"/>
  <c r="A3" i="33"/>
  <c r="G26" i="32"/>
  <c r="G25" i="32"/>
  <c r="G24" i="32"/>
  <c r="G23" i="32"/>
  <c r="G22" i="32"/>
  <c r="G21" i="32"/>
  <c r="G20" i="32"/>
  <c r="G19" i="32"/>
  <c r="G18" i="32"/>
  <c r="G17" i="32"/>
  <c r="G16" i="32"/>
  <c r="G15" i="32"/>
  <c r="G14" i="32"/>
  <c r="G13" i="32"/>
  <c r="G12" i="32"/>
  <c r="A5" i="32"/>
  <c r="A3" i="32"/>
  <c r="G26" i="31"/>
  <c r="G25" i="31"/>
  <c r="G24" i="31"/>
  <c r="G23" i="31"/>
  <c r="G22" i="31"/>
  <c r="G21" i="31"/>
  <c r="G20" i="31"/>
  <c r="G19" i="31"/>
  <c r="G18" i="31"/>
  <c r="G17" i="31"/>
  <c r="G16" i="31"/>
  <c r="G15" i="31"/>
  <c r="G14" i="31"/>
  <c r="G13" i="31"/>
  <c r="G12" i="31"/>
  <c r="A5" i="31"/>
  <c r="A3" i="31"/>
  <c r="G13" i="20"/>
  <c r="H13" i="20" s="1"/>
  <c r="G14" i="20"/>
  <c r="G15" i="20"/>
  <c r="G16" i="20"/>
  <c r="G17" i="20"/>
  <c r="G18" i="20"/>
  <c r="G19" i="20"/>
  <c r="G20" i="20"/>
  <c r="G21" i="20"/>
  <c r="G22" i="20"/>
  <c r="G23" i="20"/>
  <c r="G24" i="20"/>
  <c r="G25" i="20"/>
  <c r="G26" i="20"/>
  <c r="G12" i="20"/>
  <c r="H12" i="20" s="1"/>
  <c r="G27" i="31" l="1"/>
  <c r="H27" i="32"/>
  <c r="H29" i="32" s="1"/>
  <c r="H27" i="33"/>
  <c r="H29" i="33" s="1"/>
  <c r="G27" i="32"/>
  <c r="H27" i="31"/>
  <c r="H29" i="31" s="1"/>
  <c r="H27" i="34"/>
  <c r="H29" i="34" s="1"/>
  <c r="G27" i="33"/>
  <c r="G27" i="34"/>
  <c r="A5" i="8"/>
  <c r="A3" i="8"/>
  <c r="A5" i="30" l="1"/>
  <c r="A5" i="28"/>
  <c r="A3" i="30"/>
  <c r="A3" i="28"/>
  <c r="B34" i="30"/>
  <c r="D12" i="8" s="1"/>
  <c r="C34" i="30"/>
  <c r="E12" i="8" s="1"/>
  <c r="A5" i="24" l="1"/>
  <c r="A3" i="24"/>
  <c r="A5" i="16"/>
  <c r="A3" i="16"/>
  <c r="A5" i="23"/>
  <c r="A3" i="23"/>
  <c r="A5" i="20"/>
  <c r="A3" i="20"/>
  <c r="A5" i="7"/>
  <c r="A3" i="7"/>
  <c r="B38" i="28" l="1"/>
  <c r="D13" i="8" s="1"/>
  <c r="C38" i="28"/>
  <c r="E13" i="8" s="1"/>
  <c r="C34" i="7" l="1"/>
  <c r="E11" i="8" s="1"/>
  <c r="B34" i="7"/>
  <c r="D11" i="8" s="1"/>
  <c r="B34" i="24"/>
  <c r="D18" i="8" s="1"/>
  <c r="C34" i="23"/>
  <c r="E16" i="8" s="1"/>
  <c r="B34" i="23"/>
  <c r="D16" i="8" s="1"/>
  <c r="F14" i="16"/>
  <c r="F16" i="16" s="1"/>
  <c r="F23" i="16" s="1"/>
  <c r="E23" i="16" s="1"/>
  <c r="F20" i="16"/>
  <c r="G27" i="20" l="1"/>
  <c r="F15" i="16"/>
  <c r="F29" i="16" s="1"/>
  <c r="F30" i="16"/>
  <c r="E30" i="16" s="1"/>
  <c r="H27" i="20"/>
  <c r="E14" i="8" l="1"/>
  <c r="D14" i="8" s="1"/>
  <c r="F22" i="16"/>
  <c r="E22" i="16" s="1"/>
  <c r="E34" i="16" s="1"/>
  <c r="E29" i="16"/>
  <c r="E35" i="16" s="1"/>
  <c r="H29" i="20"/>
  <c r="E15" i="8" l="1"/>
  <c r="D15" i="8" s="1"/>
  <c r="E36" i="16"/>
  <c r="D17" i="8"/>
  <c r="D19" i="8" l="1"/>
  <c r="E37" i="16"/>
  <c r="E38" i="16" s="1"/>
  <c r="E39" i="16" s="1"/>
  <c r="E17" i="8" s="1"/>
  <c r="E19" i="8" s="1"/>
</calcChain>
</file>

<file path=xl/sharedStrings.xml><?xml version="1.0" encoding="utf-8"?>
<sst xmlns="http://schemas.openxmlformats.org/spreadsheetml/2006/main" count="329" uniqueCount="101">
  <si>
    <t>Antragsteller</t>
  </si>
  <si>
    <t>Projektname</t>
  </si>
  <si>
    <t>Sachaufwendungen</t>
  </si>
  <si>
    <t>Summe</t>
  </si>
  <si>
    <t>Gesamtaufwendungen</t>
  </si>
  <si>
    <t>Berechnung</t>
  </si>
  <si>
    <t>Ich/wir bestätigen, dass soweit die Möglichkeit zum Vorsteuerabzug nach § 15 Umsatzsteuergesetz besteht, nur die Nettoaufwendungen angegeben wurden.</t>
  </si>
  <si>
    <t>Eingabe</t>
  </si>
  <si>
    <t>Beschreibung</t>
  </si>
  <si>
    <t>Art der Aufwendungen</t>
  </si>
  <si>
    <t>Reiseaufwendungen</t>
  </si>
  <si>
    <t>Grunderwerb</t>
  </si>
  <si>
    <t>Personalaufwendungen</t>
  </si>
  <si>
    <t>Grunderwerbskosten lt. Wertgutachten</t>
  </si>
  <si>
    <t>€</t>
  </si>
  <si>
    <t>%</t>
  </si>
  <si>
    <t xml:space="preserve">Kaufpreis </t>
  </si>
  <si>
    <t>Grunderwerbsnebenkosten</t>
  </si>
  <si>
    <t>Angaben laut Wertgutachten</t>
  </si>
  <si>
    <t>tatsächlicher Kaufpreis</t>
  </si>
  <si>
    <t>Bodenwert</t>
  </si>
  <si>
    <t>davon Bodenwert</t>
  </si>
  <si>
    <t>davon Immobilienwert</t>
  </si>
  <si>
    <t>davon für Boden</t>
  </si>
  <si>
    <t>davon für Immobilie</t>
  </si>
  <si>
    <t>zuwendungsfähige Aufwendungen ohne Grunderwerb</t>
  </si>
  <si>
    <t>zuwendungsfähige Grunderwerbskosten</t>
  </si>
  <si>
    <t>max. zuwendungsfähige Grunderwerbskosten</t>
  </si>
  <si>
    <t>lfd. Nr.</t>
  </si>
  <si>
    <t>Name, Vorname</t>
  </si>
  <si>
    <t>Beschäftigungs-umfang gesamt
(in %)</t>
  </si>
  <si>
    <t>Funktion / Aufgabe im Projekt</t>
  </si>
  <si>
    <t>Beschäftigungs-umfang im Projekt
(in %)</t>
  </si>
  <si>
    <t>Dauer im Projekt
(in Monaten)</t>
  </si>
  <si>
    <t>Bitte drucken Sie alle Tabellenblätter aus!</t>
  </si>
  <si>
    <t>Gemeinkostenpauschale</t>
  </si>
  <si>
    <t>Gesamt</t>
  </si>
  <si>
    <t>Zuwendungsfähig</t>
  </si>
  <si>
    <t>Jahr</t>
  </si>
  <si>
    <t>Detaillierte Aufstellung der Aufwendungen</t>
  </si>
  <si>
    <t>Wichtige Erläuterungen</t>
  </si>
  <si>
    <t>Definition</t>
  </si>
  <si>
    <t>Voraussetzungen</t>
  </si>
  <si>
    <t>Zuwendungsfähige Ausgaben</t>
  </si>
  <si>
    <t>Personalaufwendungen sind Aufwendungen, die für eigenes Personal anfallen. Eigenes Personal bedeutet, dass es beim Antragsteller / Zuwendungsempfänger angestellt ist und von diesem nachweislich bezahlt wird.</t>
  </si>
  <si>
    <t>Abrechnung</t>
  </si>
  <si>
    <t>- Abordnung Aufgabenzuweisung Personal
- Personalaufwendungenübersicht je Mitarbeiter - Abrechnung einschließlich Tätigkeitsnachweisen</t>
  </si>
  <si>
    <t xml:space="preserve">Dem Personal werden die Aufgaben schriftlich zugewiesen oder das Personal wird eigens für diese Aufgabe eingestellt.
Die Abordnung oder die schriftliche Zuweisung der Aufgaben bzw. die Stellenbeschreibung muss eine detaillierte Beschreibung der Projekttätigkeiten und den dafür vorgesehenen Beschäftigungs- bzw. Zeitumfang enthalten. Die Tätigkeiten und (bei anteilig im Projekt Beschäftigten) der Zeitaufwand sind schriftlich zu dokumentieren und für die Abrechnung vorzulegen.
</t>
  </si>
  <si>
    <t>Sonstige nicht zuwendungsfähige Aufwendungen</t>
  </si>
  <si>
    <t xml:space="preserve">Baukosten </t>
  </si>
  <si>
    <t xml:space="preserve">Jahr:   </t>
  </si>
  <si>
    <t>Bitte gliedern Sie die Baukosten nach DIN 276 auf.</t>
  </si>
  <si>
    <t>Kostengruppe / Beschreibung</t>
  </si>
  <si>
    <t>Baukosten</t>
  </si>
  <si>
    <t xml:space="preserve">Anlage zum Antrag vom </t>
  </si>
  <si>
    <t></t>
  </si>
  <si>
    <t>Umsatzsteuerbeträge, soweit Vorsteuerabzugsberechtigung für das Vorhaben nach § 15 UStG besteht oder erworben wird</t>
  </si>
  <si>
    <t>Beiträge zu nicht gesetzlich vorgeschriebenen Versicherungen</t>
  </si>
  <si>
    <t>Zuführungen an Rücklagen</t>
  </si>
  <si>
    <t>nicht-kassenwirksame Aufwendungen und Kosten (Bildung von Rückstellungen, kalkulatorische Zinsen etc.)</t>
  </si>
  <si>
    <t>Schuldzinsen</t>
  </si>
  <si>
    <t>Rechtsberatungskosten</t>
  </si>
  <si>
    <t>Sicherheitsleistungen</t>
  </si>
  <si>
    <t>nicht zuwendungsfähige Aufwendungen</t>
  </si>
  <si>
    <t>Allgemeine Hinweise</t>
  </si>
  <si>
    <t>Dieser Vordruck ist als Anlage zum Antrag zu verwenden.</t>
  </si>
  <si>
    <t>Aufstellung Gesamtaufwendungen</t>
  </si>
  <si>
    <t xml:space="preserve">Investitionen </t>
  </si>
  <si>
    <t>Das Tabellenblatt "Übersicht" wird automatisch durch das Ausfüllen der folgenden Tabellenblättern befüllt. Die Beträge aus der Übersicht sind in das Antragsformular zu übertragen.</t>
  </si>
  <si>
    <t>Folgende Aufwendungen sind generell nicht zuwendungsfähig, unbeschadet weiterer Ausschlüsse in der jeweiligen Verwaltungsvorschrift:</t>
  </si>
  <si>
    <t>Baukosten sind kofinanzierungsfähig, soweit sie der anwendbaren DIN 276 - Kostenarten im Bauwesen - zugeordnet werden können und nicht durch Regelungen des Förderhandbuchs oder das Landeshaushaltsrecht ausgeschlossen sind.</t>
  </si>
  <si>
    <t xml:space="preserve">Der Bodenwert sowie die darauf entfallenden Grunderwerbsnebenkosten dürfen hier nicht berücksichtigt werden, diese sind in Tabellenblatt "Grunderwerb" abzubilden.   </t>
  </si>
  <si>
    <r>
      <t xml:space="preserve">Der Wert der Gebäude und baulichen Anlagen und der Bodenwert für das Grundstück werden durch ein Wertgutachten ermittelt, das diese Werte getrennt ausweist. Der Bodenwert ist Grundlage für die Ermittlung der anrechenbaren Kosten für den Grunderwerb. </t>
    </r>
    <r>
      <rPr>
        <b/>
        <sz val="11"/>
        <rFont val="Arial"/>
        <family val="2"/>
      </rPr>
      <t>Das Wertgutachten, welches nicht älter als 5 Jahre ist, ist dem Antrag beizulegen.</t>
    </r>
    <r>
      <rPr>
        <sz val="11"/>
        <rFont val="Arial"/>
        <family val="2"/>
      </rPr>
      <t xml:space="preserve"> Bei unbebauten Grundstücken kann der Bodenwert auch durch eine Auskunft aus der amtlichen Kaufpreissammlung der kommunalen Gutachterausschüsse nachgewiesen werden. </t>
    </r>
  </si>
  <si>
    <t>Grunderwerbsnebenkosten gesamt</t>
  </si>
  <si>
    <t>EFRE 2021 -2027 VwV Bioökonomie</t>
  </si>
  <si>
    <t>Investitionen in technische Anlagen</t>
  </si>
  <si>
    <t xml:space="preserve">Zuwendungsfähig sind Ausgaben wie sie auf der Grundlage von Reisekostenabrechnungen von Beschäftigten, die im Projekt tätig sind, oder Dienstleistern vom Zuwendungsempfänger bezahlt werden.
Bei der Abrechnung ist die Reisekostenabrechnung (einschließlich Zahlungsnachweise) vorzulegen. </t>
  </si>
  <si>
    <t>Wegstreckenentschädigungen für Fahrten mit dem Kraftfahrzeug werden generell bis zur Höhe der Wegstreckenentschädigung je Kilometer nach § 6 Absatz 2 Nummer 2 LRKG als zuwendungsfähig anerkannt.
Für die Abrechnung ist ein geeigneter Nachweis (z.B. ein Fahrtenbuch) über die Fahrt(en) vorzulegen.</t>
  </si>
  <si>
    <t>Das Grundstück wird erworben.</t>
  </si>
  <si>
    <t>Das Grundstück wird als Sachleistung eingebracht.</t>
  </si>
  <si>
    <t>Kosten für Grunderwerb sind für EFRE-Vorhaben mit einem Anteil von bis zu 10 % der kofinanzierungsfähigen Kosten des Vorhabens zuwendungsfähig. Bei bebauten Grundstücken bezieht sich dieser Anteil auf die Ausgaben bzw. den Wert des Grundstücks ohne Gebäude und bauliche Anlagen.</t>
  </si>
  <si>
    <t>E9-E11</t>
  </si>
  <si>
    <t>E13-E14</t>
  </si>
  <si>
    <t>Pro Jahr können maximal 1.720 Stunden als zuwendungsfähig anerkannt werden.</t>
  </si>
  <si>
    <t>Auswahl</t>
  </si>
  <si>
    <t>zuwendungs-fahig
(Stunden)</t>
  </si>
  <si>
    <t>zuwendungs-fähig
(Betrag)</t>
  </si>
  <si>
    <t>max. Stunden pro Jahr</t>
  </si>
  <si>
    <t xml:space="preserve">Alle Tabellenblätter sind auszudrucken und im Original dem Antrag beizulegen. </t>
  </si>
  <si>
    <t>Gruppe 2: Gehobener Dienst / technischer Bereich / Assistenz</t>
  </si>
  <si>
    <t>Gruppe 1: Höherer Dienst / wissenschaftlicher Bereich / Projektleiter/innen</t>
  </si>
  <si>
    <r>
      <t xml:space="preserve">Downloads unter www.2021-27.efre-bw.de </t>
    </r>
    <r>
      <rPr>
        <b/>
        <sz val="8"/>
        <color theme="3"/>
        <rFont val="Arial"/>
        <family val="2"/>
      </rPr>
      <t>(Service - Download-Center - Formulare)</t>
    </r>
  </si>
  <si>
    <t>Allgemein</t>
  </si>
  <si>
    <r>
      <rPr>
        <b/>
        <sz val="11"/>
        <rFont val="Arial"/>
        <family val="2"/>
      </rPr>
      <t>Gruppe 1</t>
    </r>
    <r>
      <rPr>
        <sz val="11"/>
        <rFont val="Arial"/>
        <family val="2"/>
      </rPr>
      <t>: Höherer Dienst / wissenschaftlicher Bereich / Projektleiter/innen
Verlangte Mindestqualifikation: Mindestens abgeschlossenes wissenschaftliches Hochschulstudium (Diplom oder Master) und einschlägige Berufserfahrung</t>
    </r>
  </si>
  <si>
    <r>
      <t>Gruppe 1</t>
    </r>
    <r>
      <rPr>
        <sz val="11"/>
        <rFont val="Arial"/>
        <family val="2"/>
      </rPr>
      <t>: Höherer Dienst / wissenschaftlicher Bereich / Projektleiter/innen
Verlangte Mindestqualifikation: Mindestens abgeschlossenes wissenschaftliches Hochschulstudium (Diplom oder Master) und einschlägige Berufserfahrung</t>
    </r>
  </si>
  <si>
    <r>
      <rPr>
        <b/>
        <sz val="11"/>
        <rFont val="Arial"/>
        <family val="2"/>
      </rPr>
      <t>Gruppe 2:</t>
    </r>
    <r>
      <rPr>
        <sz val="11"/>
        <rFont val="Arial"/>
        <family val="2"/>
      </rPr>
      <t xml:space="preserve"> Gehobener Dienst / technischer Bereich / Assistenz
Verlangte Mindestqualifikation: Abgeschlossene Berufsausbildung und langjährige Berufserfahrung oder ein abgeschlossenes Bachelorstudium bzw. Fachhochschulausbildung (Diplom)</t>
    </r>
  </si>
  <si>
    <r>
      <t>Gruppe 2:</t>
    </r>
    <r>
      <rPr>
        <sz val="11"/>
        <rFont val="Arial"/>
        <family val="2"/>
      </rPr>
      <t xml:space="preserve"> Gehobener Dienst / technischer Bereich / Assistenz
Verlangte Mindestqualifikation: Abgeschlossene Berufsausbildung und langjährige Berufserfahrung oder ein abgeschlossenes Bachelorstudium bzw. Fachhochschulausbildung (Diplom)</t>
    </r>
  </si>
  <si>
    <t>Die Personalaufwendungen wie Kosten für Forscher, Techniker und sonstiges Personal werden als Standardeinheitskosten abgerechnet. Orientiert an den Entgeltstufen des Tarifvertrags für den Öffentlichen Dienst der Länder (TV-L) können die Personalmaßnahmen in folgende Gruppen eingestuft werden:</t>
  </si>
  <si>
    <t>Die jeweils pro Gruppe und Jahr geltenden Stundensätze als Standardeinheitskosten können dem Tabellenblatt "Grenzen" entnommen werden.</t>
  </si>
  <si>
    <t xml:space="preserve">Die Gemeinkostenpauschale umfasst indirekte Aufwendungen, die im direkten Zusammenhang mit dem im Projekt beschäftigten Personal stehen wie Büromiete, Strom, Wasser, Reinigung, IT-Wartung, Telefon / Internet (laufende Kosten), Büroverbrauchsmaterial, Visitenkarten, Steuerbüro- / Lohnabrechnungskosten, gesetzliche Unfallversicherung, Arbeitskleidung. Eine Einzelabrechnung dieser Aufwendungen als Sachaufwendungen ist nicht möglich.
</t>
  </si>
  <si>
    <t>Die Abrechnung erfolgt anhand der "Personalaufwendungenübersicht je Mitarbeiter - Abrechnung", die unter www.2021-27.efre-bw.de heruntergeladen werden kann.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</si>
</sst>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quot;€&quot;"/>
  </numFmts>
  <fonts count="20" x14ac:knownFonts="1">
    <font>
      <sz val="10"/>
      <name val="Arial"/>
    </font>
    <font>
      <b/>
      <sz val="14"/>
      <name val="Arial"/>
      <family val="2"/>
    </font>
    <font>
      <b/>
      <sz val="10"/>
      <name val="Arial"/>
      <family val="2"/>
    </font>
    <font>
      <sz val="8"/>
      <name val="Arial"/>
      <family val="2"/>
    </font>
    <font>
      <sz val="10"/>
      <name val="Arial"/>
      <family val="2"/>
    </font>
    <font>
      <sz val="8"/>
      <name val="Arial"/>
      <family val="2"/>
    </font>
    <font>
      <sz val="11"/>
      <color indexed="8"/>
      <name val="Calibri"/>
      <family val="2"/>
    </font>
    <font>
      <b/>
      <sz val="18"/>
      <name val="Arial"/>
      <family val="2"/>
    </font>
    <font>
      <sz val="11"/>
      <name val="Arial"/>
      <family val="2"/>
    </font>
    <font>
      <sz val="8"/>
      <color indexed="8"/>
      <name val="Arial"/>
      <family val="2"/>
    </font>
    <font>
      <sz val="11"/>
      <color indexed="8"/>
      <name val="Arial"/>
      <family val="2"/>
    </font>
    <font>
      <b/>
      <sz val="18"/>
      <color theme="3" tint="0.39997558519241921"/>
      <name val="Arial"/>
      <family val="2"/>
    </font>
    <font>
      <b/>
      <sz val="12"/>
      <name val="Arial"/>
      <family val="2"/>
    </font>
    <font>
      <sz val="11"/>
      <name val="Arial"/>
      <family val="2"/>
    </font>
    <font>
      <b/>
      <sz val="11"/>
      <name val="Arial"/>
      <family val="2"/>
    </font>
    <font>
      <b/>
      <sz val="11"/>
      <color theme="3"/>
      <name val="Arial"/>
      <family val="2"/>
    </font>
    <font>
      <b/>
      <sz val="8"/>
      <color theme="3"/>
      <name val="Arial"/>
      <family val="2"/>
    </font>
    <font>
      <b/>
      <sz val="10"/>
      <color theme="3"/>
      <name val="Arial"/>
      <family val="2"/>
    </font>
    <font>
      <b/>
      <sz val="11"/>
      <color theme="3"/>
      <name val="Calibri"/>
      <family val="2"/>
      <scheme val="minor"/>
    </font>
    <font>
      <sz val="11"/>
      <name val="Wingdings"/>
      <charset val="2"/>
    </font>
  </fonts>
  <fills count="8">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3" tint="0.59999389629810485"/>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right/>
      <top/>
      <bottom style="medium">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theme="4" tint="0.39997558519241921"/>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
    <xf numFmtId="0" fontId="0" fillId="0" borderId="0"/>
    <xf numFmtId="0" fontId="6" fillId="0" borderId="0"/>
    <xf numFmtId="0" fontId="4" fillId="0" borderId="0"/>
    <xf numFmtId="0" fontId="18" fillId="0" borderId="19" applyNumberFormat="0" applyFill="0" applyAlignment="0" applyProtection="0"/>
    <xf numFmtId="0" fontId="4" fillId="0" borderId="0"/>
  </cellStyleXfs>
  <cellXfs count="273">
    <xf numFmtId="0" fontId="0" fillId="0" borderId="0" xfId="0"/>
    <xf numFmtId="0" fontId="1" fillId="3" borderId="0" xfId="0" applyFont="1" applyFill="1"/>
    <xf numFmtId="0" fontId="0" fillId="3" borderId="0" xfId="0" applyFill="1"/>
    <xf numFmtId="0" fontId="0" fillId="3" borderId="0" xfId="0" applyFill="1" applyBorder="1"/>
    <xf numFmtId="0" fontId="5" fillId="3" borderId="0" xfId="0" applyFont="1" applyFill="1"/>
    <xf numFmtId="164" fontId="0" fillId="3" borderId="0" xfId="0" applyNumberFormat="1" applyFill="1" applyBorder="1" applyAlignment="1">
      <alignment horizontal="right"/>
    </xf>
    <xf numFmtId="0" fontId="2" fillId="3" borderId="0" xfId="0" applyFont="1" applyFill="1" applyBorder="1"/>
    <xf numFmtId="164" fontId="2" fillId="3" borderId="0" xfId="0" applyNumberFormat="1" applyFont="1" applyFill="1" applyBorder="1" applyAlignment="1">
      <alignment horizontal="right"/>
    </xf>
    <xf numFmtId="0" fontId="3" fillId="3" borderId="0" xfId="0" applyFont="1" applyFill="1" applyBorder="1" applyAlignment="1">
      <alignment horizontal="center"/>
    </xf>
    <xf numFmtId="0" fontId="2" fillId="3" borderId="0" xfId="0" applyFont="1" applyFill="1" applyBorder="1" applyAlignment="1">
      <alignment horizontal="center"/>
    </xf>
    <xf numFmtId="0" fontId="5" fillId="3" borderId="0" xfId="0" applyFont="1" applyFill="1" applyBorder="1" applyAlignment="1">
      <alignment horizontal="center"/>
    </xf>
    <xf numFmtId="0" fontId="7" fillId="3" borderId="0" xfId="0" applyFont="1" applyFill="1"/>
    <xf numFmtId="0" fontId="8" fillId="3" borderId="0" xfId="0" applyFont="1" applyFill="1"/>
    <xf numFmtId="0" fontId="3" fillId="3" borderId="0" xfId="0" applyFont="1" applyFill="1"/>
    <xf numFmtId="0" fontId="8" fillId="3" borderId="0" xfId="0" applyFont="1" applyFill="1" applyAlignment="1">
      <alignment wrapText="1"/>
    </xf>
    <xf numFmtId="0" fontId="3" fillId="3" borderId="0" xfId="0" applyFont="1" applyFill="1" applyAlignment="1">
      <alignment wrapText="1"/>
    </xf>
    <xf numFmtId="164" fontId="8" fillId="3" borderId="1" xfId="0" applyNumberFormat="1" applyFont="1" applyFill="1" applyBorder="1" applyAlignment="1">
      <alignment horizontal="right"/>
    </xf>
    <xf numFmtId="49" fontId="0" fillId="3" borderId="0" xfId="0" applyNumberFormat="1" applyFill="1" applyBorder="1" applyAlignment="1" applyProtection="1">
      <alignment horizontal="left"/>
    </xf>
    <xf numFmtId="164" fontId="0" fillId="3" borderId="0" xfId="0" applyNumberFormat="1" applyFill="1" applyBorder="1" applyAlignment="1" applyProtection="1">
      <alignment horizontal="right"/>
    </xf>
    <xf numFmtId="0" fontId="0" fillId="3" borderId="0" xfId="0" applyFill="1" applyProtection="1"/>
    <xf numFmtId="49" fontId="2" fillId="3" borderId="0" xfId="0" applyNumberFormat="1" applyFont="1" applyFill="1" applyBorder="1" applyAlignment="1" applyProtection="1">
      <alignment horizontal="left"/>
    </xf>
    <xf numFmtId="2" fontId="4" fillId="3" borderId="0" xfId="0" applyNumberFormat="1" applyFont="1" applyFill="1" applyBorder="1" applyAlignment="1" applyProtection="1">
      <alignment horizontal="right"/>
    </xf>
    <xf numFmtId="0" fontId="0" fillId="3" borderId="0" xfId="0" applyFill="1" applyAlignment="1">
      <alignment vertical="center"/>
    </xf>
    <xf numFmtId="164" fontId="2" fillId="3" borderId="5" xfId="0" applyNumberFormat="1" applyFont="1" applyFill="1" applyBorder="1" applyAlignment="1">
      <alignment vertical="center"/>
    </xf>
    <xf numFmtId="164" fontId="2" fillId="3" borderId="1" xfId="0" applyNumberFormat="1" applyFont="1" applyFill="1" applyBorder="1" applyAlignment="1">
      <alignment vertical="center"/>
    </xf>
    <xf numFmtId="0" fontId="3" fillId="4" borderId="1" xfId="0" applyFont="1" applyFill="1" applyBorder="1" applyAlignment="1">
      <alignment horizontal="center"/>
    </xf>
    <xf numFmtId="0" fontId="2" fillId="4" borderId="1" xfId="0" applyFont="1" applyFill="1" applyBorder="1" applyAlignment="1">
      <alignment horizontal="center" vertical="center"/>
    </xf>
    <xf numFmtId="0" fontId="3" fillId="4" borderId="5" xfId="0" applyFont="1" applyFill="1" applyBorder="1" applyAlignment="1">
      <alignment horizontal="center"/>
    </xf>
    <xf numFmtId="0" fontId="2" fillId="4" borderId="5" xfId="0" applyFont="1" applyFill="1" applyBorder="1" applyAlignment="1">
      <alignment horizontal="center" vertical="center"/>
    </xf>
    <xf numFmtId="0" fontId="5" fillId="4" borderId="5" xfId="0" applyFont="1" applyFill="1" applyBorder="1" applyAlignment="1">
      <alignment horizontal="center"/>
    </xf>
    <xf numFmtId="0" fontId="5" fillId="4" borderId="1" xfId="0" applyFont="1" applyFill="1" applyBorder="1" applyAlignment="1">
      <alignment horizontal="center"/>
    </xf>
    <xf numFmtId="0" fontId="9" fillId="4" borderId="1" xfId="1" applyFont="1" applyFill="1" applyBorder="1" applyAlignment="1">
      <alignment horizontal="center"/>
    </xf>
    <xf numFmtId="0" fontId="10" fillId="4" borderId="1" xfId="1" applyFont="1" applyFill="1" applyBorder="1" applyAlignment="1">
      <alignment horizontal="center" vertical="top" wrapText="1"/>
    </xf>
    <xf numFmtId="49" fontId="9" fillId="4" borderId="1" xfId="1" applyNumberFormat="1" applyFont="1" applyFill="1" applyBorder="1" applyAlignment="1">
      <alignment horizontal="center" vertical="top" wrapText="1"/>
    </xf>
    <xf numFmtId="0" fontId="3" fillId="4" borderId="4" xfId="0" applyFont="1" applyFill="1" applyBorder="1" applyAlignment="1" applyProtection="1">
      <alignment horizontal="center"/>
    </xf>
    <xf numFmtId="0" fontId="3" fillId="4" borderId="3" xfId="0" applyFont="1" applyFill="1" applyBorder="1" applyAlignment="1">
      <alignment horizontal="center"/>
    </xf>
    <xf numFmtId="0" fontId="3" fillId="4" borderId="1" xfId="0" applyFont="1" applyFill="1" applyBorder="1" applyAlignment="1" applyProtection="1">
      <alignment horizontal="center"/>
    </xf>
    <xf numFmtId="0" fontId="3" fillId="4" borderId="4" xfId="0" applyFont="1" applyFill="1" applyBorder="1" applyAlignment="1">
      <alignment horizontal="center"/>
    </xf>
    <xf numFmtId="0" fontId="4" fillId="3" borderId="0" xfId="0" applyFont="1" applyFill="1"/>
    <xf numFmtId="0" fontId="0" fillId="5" borderId="0" xfId="0" applyFill="1"/>
    <xf numFmtId="0" fontId="0" fillId="6" borderId="12" xfId="0" applyFill="1" applyBorder="1"/>
    <xf numFmtId="0" fontId="0" fillId="6" borderId="13" xfId="0" applyFill="1" applyBorder="1"/>
    <xf numFmtId="0" fontId="0" fillId="6" borderId="14" xfId="0" applyFill="1" applyBorder="1"/>
    <xf numFmtId="0" fontId="12" fillId="6" borderId="15" xfId="0" applyFont="1" applyFill="1" applyBorder="1"/>
    <xf numFmtId="0" fontId="0" fillId="6" borderId="0" xfId="0" applyFill="1" applyBorder="1"/>
    <xf numFmtId="0" fontId="0" fillId="6" borderId="16" xfId="0" applyFill="1" applyBorder="1"/>
    <xf numFmtId="0" fontId="0" fillId="6" borderId="17" xfId="0" applyFill="1" applyBorder="1"/>
    <xf numFmtId="0" fontId="0" fillId="6" borderId="10" xfId="0" applyFill="1" applyBorder="1"/>
    <xf numFmtId="0" fontId="0" fillId="6" borderId="18" xfId="0" applyFill="1" applyBorder="1"/>
    <xf numFmtId="0" fontId="8" fillId="3" borderId="0" xfId="0" applyFont="1" applyFill="1" applyBorder="1"/>
    <xf numFmtId="0" fontId="14" fillId="6" borderId="15" xfId="0" applyFont="1" applyFill="1" applyBorder="1"/>
    <xf numFmtId="0" fontId="15" fillId="6" borderId="15" xfId="0" applyFont="1" applyFill="1" applyBorder="1"/>
    <xf numFmtId="164" fontId="4" fillId="3" borderId="5" xfId="0" applyNumberFormat="1" applyFont="1" applyFill="1" applyBorder="1" applyAlignment="1">
      <alignment horizontal="right" vertical="center"/>
    </xf>
    <xf numFmtId="0" fontId="5" fillId="4" borderId="5" xfId="0" applyFont="1" applyFill="1" applyBorder="1" applyAlignment="1">
      <alignment horizontal="center"/>
    </xf>
    <xf numFmtId="0" fontId="3" fillId="4" borderId="5" xfId="0" applyFont="1" applyFill="1" applyBorder="1" applyAlignment="1">
      <alignment horizontal="center"/>
    </xf>
    <xf numFmtId="0" fontId="2" fillId="4" borderId="5" xfId="0" applyFont="1" applyFill="1" applyBorder="1" applyAlignment="1">
      <alignment horizontal="center" vertical="center"/>
    </xf>
    <xf numFmtId="0" fontId="12" fillId="3" borderId="0" xfId="0" applyFont="1" applyFill="1"/>
    <xf numFmtId="164" fontId="4" fillId="3" borderId="5" xfId="0" applyNumberFormat="1" applyFont="1" applyFill="1" applyBorder="1" applyAlignment="1">
      <alignment vertical="center"/>
    </xf>
    <xf numFmtId="164" fontId="4" fillId="3" borderId="1" xfId="0" applyNumberFormat="1" applyFont="1" applyFill="1" applyBorder="1" applyAlignment="1">
      <alignment vertical="center"/>
    </xf>
    <xf numFmtId="0" fontId="0" fillId="3" borderId="0" xfId="0" applyFill="1" applyBorder="1" applyAlignment="1" applyProtection="1"/>
    <xf numFmtId="0" fontId="17" fillId="3" borderId="0" xfId="0" applyFont="1" applyFill="1" applyBorder="1" applyAlignment="1">
      <alignment vertical="center" wrapText="1"/>
    </xf>
    <xf numFmtId="0" fontId="0" fillId="3" borderId="0" xfId="0" applyFill="1" applyAlignment="1">
      <alignment horizontal="left" wrapText="1"/>
    </xf>
    <xf numFmtId="0" fontId="3" fillId="4" borderId="5" xfId="0" applyFont="1" applyFill="1" applyBorder="1" applyAlignment="1">
      <alignment horizontal="center"/>
    </xf>
    <xf numFmtId="0" fontId="2" fillId="4" borderId="5" xfId="0" applyFont="1" applyFill="1" applyBorder="1" applyAlignment="1">
      <alignment horizontal="center" vertical="center"/>
    </xf>
    <xf numFmtId="0" fontId="5" fillId="4" borderId="5" xfId="0" applyFont="1" applyFill="1" applyBorder="1" applyAlignment="1">
      <alignment horizontal="center"/>
    </xf>
    <xf numFmtId="49" fontId="2" fillId="4" borderId="5" xfId="0" applyNumberFormat="1" applyFont="1" applyFill="1" applyBorder="1" applyAlignment="1" applyProtection="1">
      <alignment horizontal="right" vertical="center"/>
    </xf>
    <xf numFmtId="0" fontId="8" fillId="3" borderId="0" xfId="0" applyFont="1" applyFill="1" applyAlignment="1">
      <alignment horizontal="right"/>
    </xf>
    <xf numFmtId="0" fontId="8" fillId="3" borderId="1" xfId="0" applyFont="1" applyFill="1" applyBorder="1" applyAlignment="1">
      <alignment vertical="center"/>
    </xf>
    <xf numFmtId="0" fontId="8" fillId="3" borderId="1" xfId="0" applyFont="1" applyFill="1" applyBorder="1" applyAlignment="1" applyProtection="1">
      <alignment horizontal="left" vertical="center" wrapText="1"/>
      <protection locked="0"/>
    </xf>
    <xf numFmtId="10" fontId="8" fillId="3" borderId="1" xfId="0" applyNumberFormat="1" applyFont="1" applyFill="1" applyBorder="1" applyAlignment="1" applyProtection="1">
      <alignment vertical="center"/>
      <protection locked="0"/>
    </xf>
    <xf numFmtId="0" fontId="8" fillId="3" borderId="1" xfId="0" applyFont="1" applyFill="1" applyBorder="1" applyAlignment="1" applyProtection="1">
      <alignment vertical="center"/>
      <protection locked="0"/>
    </xf>
    <xf numFmtId="164" fontId="8" fillId="3" borderId="1" xfId="0" applyNumberFormat="1" applyFont="1" applyFill="1" applyBorder="1" applyAlignment="1">
      <alignment horizontal="right" vertical="center"/>
    </xf>
    <xf numFmtId="0" fontId="8" fillId="3" borderId="0" xfId="0" applyFont="1" applyFill="1" applyAlignment="1">
      <alignment vertical="center"/>
    </xf>
    <xf numFmtId="0" fontId="8" fillId="3" borderId="0" xfId="0" applyFont="1" applyFill="1" applyBorder="1" applyAlignment="1">
      <alignment horizontal="center" vertical="center"/>
    </xf>
    <xf numFmtId="49" fontId="0" fillId="3" borderId="4" xfId="0" applyNumberFormat="1" applyFill="1" applyBorder="1" applyAlignment="1" applyProtection="1">
      <alignment horizontal="left" vertical="center" wrapText="1"/>
      <protection locked="0"/>
    </xf>
    <xf numFmtId="49" fontId="0" fillId="3" borderId="5" xfId="0" applyNumberFormat="1" applyFill="1" applyBorder="1" applyAlignment="1" applyProtection="1">
      <alignment horizontal="left" vertical="center" wrapText="1"/>
      <protection locked="0"/>
    </xf>
    <xf numFmtId="49" fontId="4" fillId="3" borderId="4" xfId="0" applyNumberFormat="1" applyFont="1" applyFill="1" applyBorder="1" applyAlignment="1" applyProtection="1">
      <alignment horizontal="left" vertical="center" wrapText="1"/>
      <protection locked="0"/>
    </xf>
    <xf numFmtId="49" fontId="4" fillId="3" borderId="1" xfId="0" applyNumberFormat="1" applyFont="1" applyFill="1" applyBorder="1" applyAlignment="1" applyProtection="1">
      <alignment horizontal="left" vertical="center" wrapText="1"/>
      <protection locked="0"/>
    </xf>
    <xf numFmtId="49" fontId="0" fillId="3" borderId="1" xfId="0" applyNumberFormat="1" applyFill="1" applyBorder="1" applyAlignment="1" applyProtection="1">
      <alignment horizontal="left" vertical="center" wrapText="1"/>
      <protection locked="0"/>
    </xf>
    <xf numFmtId="0" fontId="4" fillId="3" borderId="0" xfId="2" applyFill="1"/>
    <xf numFmtId="0" fontId="8" fillId="6" borderId="18" xfId="2" applyFont="1" applyFill="1" applyBorder="1" applyAlignment="1">
      <alignment vertical="top" wrapText="1"/>
    </xf>
    <xf numFmtId="0" fontId="8" fillId="6" borderId="10" xfId="2" applyFont="1" applyFill="1" applyBorder="1" applyAlignment="1">
      <alignment vertical="top" wrapText="1"/>
    </xf>
    <xf numFmtId="0" fontId="8" fillId="6" borderId="17" xfId="2" applyFont="1" applyFill="1" applyBorder="1" applyAlignment="1">
      <alignment vertical="top" wrapText="1"/>
    </xf>
    <xf numFmtId="0" fontId="4" fillId="6" borderId="16" xfId="2" applyFill="1" applyBorder="1"/>
    <xf numFmtId="0" fontId="4" fillId="6" borderId="0" xfId="2" applyFill="1" applyBorder="1"/>
    <xf numFmtId="0" fontId="4" fillId="6" borderId="15" xfId="2" applyFill="1" applyBorder="1"/>
    <xf numFmtId="0" fontId="12" fillId="6" borderId="15" xfId="2" applyFont="1" applyFill="1" applyBorder="1"/>
    <xf numFmtId="0" fontId="4" fillId="6" borderId="14" xfId="2" applyFill="1" applyBorder="1"/>
    <xf numFmtId="0" fontId="4" fillId="6" borderId="13" xfId="2" applyFill="1" applyBorder="1"/>
    <xf numFmtId="0" fontId="4" fillId="6" borderId="12" xfId="2" applyFill="1" applyBorder="1"/>
    <xf numFmtId="0" fontId="4" fillId="3" borderId="0" xfId="2" applyFill="1" applyAlignment="1">
      <alignment vertical="center"/>
    </xf>
    <xf numFmtId="49" fontId="2" fillId="4" borderId="5" xfId="2" applyNumberFormat="1" applyFont="1" applyFill="1" applyBorder="1" applyAlignment="1" applyProtection="1">
      <alignment horizontal="right" vertical="center"/>
    </xf>
    <xf numFmtId="0" fontId="3" fillId="4" borderId="1" xfId="2" applyFont="1" applyFill="1" applyBorder="1" applyAlignment="1">
      <alignment horizontal="center"/>
    </xf>
    <xf numFmtId="0" fontId="3" fillId="4" borderId="5" xfId="2" applyFont="1" applyFill="1" applyBorder="1" applyAlignment="1">
      <alignment horizontal="center"/>
    </xf>
    <xf numFmtId="0" fontId="2" fillId="4" borderId="1" xfId="2" applyFont="1" applyFill="1" applyBorder="1" applyAlignment="1">
      <alignment horizontal="center" vertical="center"/>
    </xf>
    <xf numFmtId="0" fontId="2" fillId="4" borderId="5" xfId="2" applyFont="1" applyFill="1" applyBorder="1" applyAlignment="1">
      <alignment horizontal="center" vertical="center"/>
    </xf>
    <xf numFmtId="0" fontId="4" fillId="3" borderId="0" xfId="2" applyFill="1" applyBorder="1"/>
    <xf numFmtId="0" fontId="1" fillId="3" borderId="0" xfId="2" applyFont="1" applyFill="1"/>
    <xf numFmtId="0" fontId="0" fillId="3" borderId="0" xfId="0" applyFill="1" applyAlignment="1">
      <alignment horizontal="left" wrapText="1"/>
    </xf>
    <xf numFmtId="0" fontId="11" fillId="5" borderId="0" xfId="0" applyFont="1" applyFill="1" applyAlignment="1">
      <alignment horizontal="center"/>
    </xf>
    <xf numFmtId="0" fontId="4" fillId="3" borderId="0" xfId="0" applyFont="1" applyFill="1" applyAlignment="1">
      <alignment horizontal="left" wrapText="1"/>
    </xf>
    <xf numFmtId="0" fontId="8" fillId="4" borderId="8" xfId="3" applyFont="1" applyFill="1" applyBorder="1" applyAlignment="1" applyProtection="1"/>
    <xf numFmtId="0" fontId="8" fillId="4" borderId="20" xfId="3" applyFont="1" applyFill="1" applyBorder="1" applyAlignment="1" applyProtection="1"/>
    <xf numFmtId="0" fontId="10" fillId="4" borderId="20" xfId="1" applyFont="1" applyFill="1" applyBorder="1" applyAlignment="1" applyProtection="1">
      <alignment vertical="top" wrapText="1"/>
    </xf>
    <xf numFmtId="0" fontId="14" fillId="4" borderId="7" xfId="1" applyFont="1" applyFill="1" applyBorder="1" applyAlignment="1" applyProtection="1">
      <alignment wrapText="1"/>
    </xf>
    <xf numFmtId="0" fontId="8" fillId="3" borderId="0" xfId="0" applyFont="1" applyFill="1" applyProtection="1"/>
    <xf numFmtId="0" fontId="8" fillId="4" borderId="0" xfId="0" applyFont="1" applyFill="1" applyBorder="1" applyProtection="1"/>
    <xf numFmtId="0" fontId="10" fillId="4" borderId="0" xfId="1" applyFont="1" applyFill="1" applyBorder="1" applyProtection="1"/>
    <xf numFmtId="0" fontId="10" fillId="4" borderId="22" xfId="1" applyFont="1" applyFill="1" applyBorder="1" applyProtection="1"/>
    <xf numFmtId="0" fontId="10" fillId="3" borderId="0" xfId="1" applyFont="1" applyFill="1" applyBorder="1" applyProtection="1"/>
    <xf numFmtId="0" fontId="4" fillId="3" borderId="0" xfId="0" applyFont="1" applyFill="1" applyProtection="1"/>
    <xf numFmtId="0" fontId="8" fillId="3" borderId="8" xfId="0" applyFont="1" applyFill="1" applyBorder="1" applyAlignment="1" applyProtection="1">
      <alignment vertical="top"/>
    </xf>
    <xf numFmtId="0" fontId="8" fillId="3" borderId="20" xfId="0" applyFont="1" applyFill="1" applyBorder="1" applyAlignment="1" applyProtection="1">
      <alignment vertical="top"/>
    </xf>
    <xf numFmtId="0" fontId="8" fillId="3" borderId="20" xfId="0" applyFont="1" applyFill="1" applyBorder="1" applyProtection="1"/>
    <xf numFmtId="0" fontId="10" fillId="3" borderId="20" xfId="1" applyFont="1" applyFill="1" applyBorder="1" applyProtection="1"/>
    <xf numFmtId="0" fontId="10" fillId="3" borderId="7" xfId="1" applyFont="1" applyFill="1" applyBorder="1" applyProtection="1"/>
    <xf numFmtId="0" fontId="19" fillId="3" borderId="21" xfId="0" applyFont="1" applyFill="1" applyBorder="1" applyAlignment="1" applyProtection="1">
      <alignment horizontal="right" vertical="top"/>
    </xf>
    <xf numFmtId="0" fontId="8" fillId="3" borderId="21" xfId="0" applyFont="1" applyFill="1" applyBorder="1" applyAlignment="1" applyProtection="1">
      <alignment vertical="top"/>
    </xf>
    <xf numFmtId="0" fontId="8" fillId="3" borderId="0" xfId="0" applyFont="1" applyFill="1" applyBorder="1" applyAlignment="1" applyProtection="1">
      <alignment vertical="top" wrapText="1"/>
    </xf>
    <xf numFmtId="0" fontId="8" fillId="3" borderId="0" xfId="0" applyFont="1" applyFill="1" applyBorder="1" applyProtection="1"/>
    <xf numFmtId="0" fontId="10" fillId="3" borderId="22" xfId="1" applyFont="1" applyFill="1" applyBorder="1" applyProtection="1"/>
    <xf numFmtId="0" fontId="8" fillId="3" borderId="11" xfId="0" applyFont="1" applyFill="1" applyBorder="1" applyAlignment="1" applyProtection="1">
      <alignment vertical="top"/>
    </xf>
    <xf numFmtId="0" fontId="8" fillId="3" borderId="6" xfId="0" applyFont="1" applyFill="1" applyBorder="1" applyAlignment="1" applyProtection="1">
      <alignment vertical="top" wrapText="1"/>
    </xf>
    <xf numFmtId="0" fontId="8" fillId="3" borderId="6" xfId="0" applyFont="1" applyFill="1" applyBorder="1" applyProtection="1"/>
    <xf numFmtId="0" fontId="10" fillId="3" borderId="6" xfId="1" applyFont="1" applyFill="1" applyBorder="1" applyProtection="1"/>
    <xf numFmtId="0" fontId="10" fillId="3" borderId="9" xfId="1" applyFont="1" applyFill="1" applyBorder="1" applyProtection="1"/>
    <xf numFmtId="0" fontId="19" fillId="3" borderId="21" xfId="0" applyFont="1" applyFill="1" applyBorder="1" applyAlignment="1" applyProtection="1">
      <alignment horizontal="left" vertical="top"/>
    </xf>
    <xf numFmtId="0" fontId="8" fillId="3" borderId="0" xfId="0" applyFont="1" applyFill="1" applyBorder="1" applyAlignment="1" applyProtection="1">
      <alignment vertical="top"/>
    </xf>
    <xf numFmtId="0" fontId="8" fillId="3" borderId="6" xfId="0" applyFont="1" applyFill="1" applyBorder="1" applyAlignment="1" applyProtection="1">
      <alignment vertical="top"/>
    </xf>
    <xf numFmtId="0" fontId="0" fillId="3" borderId="0" xfId="0" applyFill="1" applyBorder="1" applyAlignment="1">
      <alignment horizontal="left" wrapText="1"/>
    </xf>
    <xf numFmtId="0" fontId="8" fillId="4" borderId="6" xfId="0" applyFont="1" applyFill="1" applyBorder="1" applyProtection="1"/>
    <xf numFmtId="0" fontId="10" fillId="4" borderId="6" xfId="1" applyFont="1" applyFill="1" applyBorder="1" applyProtection="1"/>
    <xf numFmtId="0" fontId="10" fillId="4" borderId="9" xfId="1" applyFont="1" applyFill="1" applyBorder="1" applyProtection="1"/>
    <xf numFmtId="0" fontId="0" fillId="3" borderId="0" xfId="0" applyFill="1" applyBorder="1" applyAlignment="1">
      <alignment horizontal="left" vertical="center"/>
    </xf>
    <xf numFmtId="164" fontId="4" fillId="3" borderId="0" xfId="0" applyNumberFormat="1" applyFont="1" applyFill="1" applyBorder="1" applyAlignment="1">
      <alignment vertical="center"/>
    </xf>
    <xf numFmtId="164" fontId="4" fillId="3" borderId="1" xfId="0" applyNumberFormat="1" applyFont="1" applyFill="1" applyBorder="1" applyAlignment="1">
      <alignment horizontal="right" vertical="center"/>
    </xf>
    <xf numFmtId="49" fontId="2" fillId="4" borderId="1" xfId="0" applyNumberFormat="1" applyFont="1" applyFill="1" applyBorder="1" applyAlignment="1" applyProtection="1">
      <alignment horizontal="right" vertical="center"/>
    </xf>
    <xf numFmtId="0" fontId="4" fillId="5" borderId="0" xfId="2" applyFill="1" applyBorder="1"/>
    <xf numFmtId="0" fontId="4" fillId="5" borderId="0" xfId="2" applyFill="1"/>
    <xf numFmtId="0" fontId="8" fillId="5" borderId="0" xfId="2" applyFont="1" applyFill="1" applyBorder="1" applyAlignment="1">
      <alignment vertical="top" wrapText="1"/>
    </xf>
    <xf numFmtId="0" fontId="8" fillId="5" borderId="15" xfId="2" applyFont="1" applyFill="1" applyBorder="1" applyAlignment="1">
      <alignment vertical="top" wrapText="1"/>
    </xf>
    <xf numFmtId="0" fontId="4" fillId="3" borderId="0" xfId="2" applyFill="1" applyAlignment="1"/>
    <xf numFmtId="0" fontId="4" fillId="3" borderId="0" xfId="0" applyFont="1" applyFill="1" applyBorder="1" applyAlignment="1" applyProtection="1">
      <alignment horizontal="left"/>
    </xf>
    <xf numFmtId="0" fontId="0" fillId="3" borderId="0" xfId="0" applyFill="1" applyBorder="1" applyAlignment="1" applyProtection="1">
      <alignment horizontal="left"/>
    </xf>
    <xf numFmtId="0" fontId="8" fillId="6" borderId="15" xfId="2" applyFont="1" applyFill="1" applyBorder="1" applyAlignment="1">
      <alignment horizontal="left" vertical="top" wrapText="1"/>
    </xf>
    <xf numFmtId="0" fontId="8" fillId="6" borderId="0" xfId="2" applyFont="1" applyFill="1" applyBorder="1" applyAlignment="1">
      <alignment horizontal="left" vertical="top" wrapText="1"/>
    </xf>
    <xf numFmtId="0" fontId="8" fillId="6" borderId="16" xfId="2" applyFont="1" applyFill="1" applyBorder="1" applyAlignment="1">
      <alignment horizontal="left" vertical="top" wrapText="1"/>
    </xf>
    <xf numFmtId="0" fontId="0" fillId="3" borderId="0" xfId="0" applyFill="1" applyBorder="1" applyAlignment="1">
      <alignment horizontal="left"/>
    </xf>
    <xf numFmtId="0" fontId="3" fillId="4" borderId="4" xfId="0" applyFont="1" applyFill="1" applyBorder="1" applyAlignment="1">
      <alignment horizontal="center"/>
    </xf>
    <xf numFmtId="0" fontId="8" fillId="6" borderId="15" xfId="0" applyFont="1" applyFill="1" applyBorder="1" applyAlignment="1">
      <alignment horizontal="left" vertical="top" wrapText="1"/>
    </xf>
    <xf numFmtId="0" fontId="13" fillId="6" borderId="0" xfId="0" applyFont="1" applyFill="1" applyBorder="1" applyAlignment="1">
      <alignment horizontal="left" vertical="top" wrapText="1"/>
    </xf>
    <xf numFmtId="0" fontId="13" fillId="6" borderId="16" xfId="0" applyFont="1" applyFill="1" applyBorder="1" applyAlignment="1">
      <alignment horizontal="left" vertical="top" wrapText="1"/>
    </xf>
    <xf numFmtId="0" fontId="0" fillId="5" borderId="1" xfId="0" applyFill="1" applyBorder="1"/>
    <xf numFmtId="0" fontId="0" fillId="0" borderId="0" xfId="0" applyAlignment="1">
      <alignment horizontal="center"/>
    </xf>
    <xf numFmtId="0" fontId="0" fillId="0" borderId="1" xfId="0" applyBorder="1" applyAlignment="1">
      <alignment horizontal="center"/>
    </xf>
    <xf numFmtId="0" fontId="0" fillId="0" borderId="0" xfId="0" applyBorder="1" applyAlignment="1">
      <alignment horizontal="center"/>
    </xf>
    <xf numFmtId="0" fontId="4" fillId="0" borderId="0" xfId="0" applyFont="1" applyAlignment="1">
      <alignment horizontal="center"/>
    </xf>
    <xf numFmtId="0" fontId="0" fillId="5" borderId="2" xfId="0" applyFill="1" applyBorder="1"/>
    <xf numFmtId="0" fontId="0" fillId="6" borderId="2" xfId="0" applyFill="1" applyBorder="1" applyAlignment="1">
      <alignment horizontal="center"/>
    </xf>
    <xf numFmtId="3" fontId="8" fillId="3" borderId="1" xfId="0" applyNumberFormat="1" applyFont="1" applyFill="1" applyBorder="1" applyAlignment="1">
      <alignment horizontal="right" vertical="center"/>
    </xf>
    <xf numFmtId="0" fontId="4" fillId="0" borderId="0" xfId="0" applyFont="1"/>
    <xf numFmtId="3" fontId="0" fillId="0" borderId="0" xfId="0" applyNumberFormat="1" applyAlignment="1">
      <alignment horizontal="center"/>
    </xf>
    <xf numFmtId="14" fontId="0" fillId="3" borderId="6" xfId="0" applyNumberFormat="1" applyFill="1" applyBorder="1" applyAlignment="1" applyProtection="1">
      <alignment horizontal="left" wrapText="1"/>
      <protection locked="0"/>
    </xf>
    <xf numFmtId="0" fontId="19" fillId="5" borderId="21" xfId="0" applyFont="1" applyFill="1" applyBorder="1" applyAlignment="1" applyProtection="1">
      <alignment horizontal="right" vertical="top"/>
    </xf>
    <xf numFmtId="0" fontId="8" fillId="5" borderId="11" xfId="0" applyFont="1" applyFill="1" applyBorder="1" applyAlignment="1" applyProtection="1">
      <alignment vertical="top"/>
    </xf>
    <xf numFmtId="0" fontId="8" fillId="5" borderId="6" xfId="0" applyFont="1" applyFill="1" applyBorder="1" applyAlignment="1" applyProtection="1">
      <alignment vertical="top"/>
    </xf>
    <xf numFmtId="0" fontId="8" fillId="5" borderId="6" xfId="0" applyFont="1" applyFill="1" applyBorder="1" applyAlignment="1" applyProtection="1">
      <alignment vertical="top" wrapText="1"/>
    </xf>
    <xf numFmtId="0" fontId="8" fillId="5" borderId="6" xfId="0" applyFont="1" applyFill="1" applyBorder="1" applyProtection="1"/>
    <xf numFmtId="0" fontId="10" fillId="5" borderId="6" xfId="1" applyFont="1" applyFill="1" applyBorder="1" applyProtection="1"/>
    <xf numFmtId="0" fontId="10" fillId="5" borderId="9" xfId="1" applyFont="1" applyFill="1" applyBorder="1" applyProtection="1"/>
    <xf numFmtId="0" fontId="4" fillId="6" borderId="23" xfId="0" applyFont="1" applyFill="1" applyBorder="1" applyAlignment="1">
      <alignment horizontal="center" wrapText="1"/>
    </xf>
    <xf numFmtId="164" fontId="0" fillId="3" borderId="5" xfId="0" applyNumberFormat="1" applyFill="1" applyBorder="1" applyAlignment="1" applyProtection="1">
      <alignment horizontal="right" vertical="center"/>
      <protection locked="0"/>
    </xf>
    <xf numFmtId="164" fontId="0" fillId="3" borderId="1" xfId="0" applyNumberFormat="1" applyFill="1" applyBorder="1" applyAlignment="1" applyProtection="1">
      <alignment horizontal="right" vertical="center"/>
      <protection locked="0"/>
    </xf>
    <xf numFmtId="164" fontId="2" fillId="3" borderId="5" xfId="0" applyNumberFormat="1" applyFont="1" applyFill="1" applyBorder="1" applyAlignment="1">
      <alignment horizontal="right" vertical="center"/>
    </xf>
    <xf numFmtId="164" fontId="2" fillId="3" borderId="1" xfId="0" applyNumberFormat="1" applyFont="1" applyFill="1" applyBorder="1" applyAlignment="1">
      <alignment horizontal="right" vertical="center"/>
    </xf>
    <xf numFmtId="49" fontId="4" fillId="3" borderId="5" xfId="2" applyNumberFormat="1" applyFont="1" applyFill="1" applyBorder="1" applyAlignment="1" applyProtection="1">
      <alignment horizontal="left" vertical="center" wrapText="1"/>
      <protection locked="0"/>
    </xf>
    <xf numFmtId="49" fontId="4" fillId="3" borderId="5" xfId="2" applyNumberFormat="1" applyFill="1" applyBorder="1" applyAlignment="1" applyProtection="1">
      <alignment horizontal="left" vertical="center" wrapText="1"/>
      <protection locked="0"/>
    </xf>
    <xf numFmtId="164" fontId="2" fillId="3" borderId="5" xfId="2" applyNumberFormat="1" applyFont="1" applyFill="1" applyBorder="1" applyAlignment="1">
      <alignment horizontal="right" vertical="center"/>
    </xf>
    <xf numFmtId="164" fontId="2" fillId="3" borderId="1" xfId="2" applyNumberFormat="1" applyFont="1" applyFill="1" applyBorder="1" applyAlignment="1">
      <alignment horizontal="right" vertical="center"/>
    </xf>
    <xf numFmtId="164" fontId="4" fillId="3" borderId="5" xfId="2" applyNumberFormat="1" applyFill="1" applyBorder="1" applyAlignment="1" applyProtection="1">
      <alignment horizontal="right" vertical="center"/>
      <protection locked="0"/>
    </xf>
    <xf numFmtId="164" fontId="4" fillId="3" borderId="1" xfId="2" applyNumberFormat="1" applyFill="1" applyBorder="1" applyAlignment="1" applyProtection="1">
      <alignment horizontal="right" vertical="center"/>
      <protection locked="0"/>
    </xf>
    <xf numFmtId="0" fontId="8" fillId="3" borderId="6" xfId="0" applyFont="1" applyFill="1" applyBorder="1" applyAlignment="1" applyProtection="1">
      <alignment horizontal="center" vertical="center"/>
      <protection locked="0"/>
    </xf>
    <xf numFmtId="164" fontId="4" fillId="3" borderId="1" xfId="0" applyNumberFormat="1" applyFont="1" applyFill="1" applyBorder="1" applyAlignment="1" applyProtection="1">
      <alignment horizontal="right" vertical="center"/>
      <protection locked="0"/>
    </xf>
    <xf numFmtId="2" fontId="4" fillId="3" borderId="1" xfId="0" applyNumberFormat="1" applyFont="1" applyFill="1" applyBorder="1" applyAlignment="1" applyProtection="1">
      <alignment horizontal="right" vertical="center"/>
    </xf>
    <xf numFmtId="2" fontId="4" fillId="3" borderId="1" xfId="0" applyNumberFormat="1" applyFont="1" applyFill="1" applyBorder="1" applyAlignment="1">
      <alignment horizontal="right" vertical="center"/>
    </xf>
    <xf numFmtId="164" fontId="0" fillId="3" borderId="1" xfId="0" applyNumberFormat="1" applyFill="1" applyBorder="1" applyAlignment="1" applyProtection="1">
      <alignment horizontal="right" vertical="center"/>
    </xf>
    <xf numFmtId="0" fontId="0" fillId="3" borderId="1" xfId="0" applyFill="1" applyBorder="1" applyAlignment="1" applyProtection="1">
      <alignment horizontal="center" vertical="center"/>
      <protection locked="0"/>
    </xf>
    <xf numFmtId="0" fontId="11" fillId="7" borderId="0" xfId="4" applyFont="1" applyFill="1" applyAlignment="1">
      <alignment horizontal="center" vertical="center"/>
    </xf>
    <xf numFmtId="0" fontId="1" fillId="3" borderId="0" xfId="0" applyFont="1" applyFill="1" applyAlignment="1">
      <alignment horizontal="center"/>
    </xf>
    <xf numFmtId="0" fontId="8" fillId="3" borderId="0" xfId="0" applyFont="1" applyFill="1" applyBorder="1" applyAlignment="1" applyProtection="1">
      <alignment horizontal="left" vertical="top" wrapText="1"/>
    </xf>
    <xf numFmtId="0" fontId="8" fillId="3" borderId="22" xfId="0" applyFont="1" applyFill="1" applyBorder="1" applyAlignment="1" applyProtection="1">
      <alignment horizontal="left" vertical="top" wrapText="1"/>
    </xf>
    <xf numFmtId="0" fontId="4" fillId="3" borderId="0" xfId="0" applyFont="1" applyFill="1" applyAlignment="1">
      <alignment horizontal="left" wrapText="1"/>
    </xf>
    <xf numFmtId="0" fontId="0" fillId="3" borderId="0" xfId="0" applyFill="1" applyAlignment="1">
      <alignment horizontal="left"/>
    </xf>
    <xf numFmtId="0" fontId="4" fillId="3" borderId="6" xfId="0" applyFont="1" applyFill="1" applyBorder="1" applyAlignment="1" applyProtection="1">
      <alignment horizontal="left"/>
      <protection locked="0"/>
    </xf>
    <xf numFmtId="0" fontId="0" fillId="3" borderId="6" xfId="0" applyFill="1" applyBorder="1" applyAlignment="1" applyProtection="1">
      <alignment horizontal="left"/>
      <protection locked="0"/>
    </xf>
    <xf numFmtId="0" fontId="8" fillId="3" borderId="21" xfId="0" applyFont="1" applyFill="1" applyBorder="1" applyAlignment="1" applyProtection="1">
      <alignment horizontal="left" vertical="top"/>
    </xf>
    <xf numFmtId="0" fontId="8" fillId="3" borderId="0" xfId="0" applyFont="1" applyFill="1" applyBorder="1" applyAlignment="1" applyProtection="1">
      <alignment horizontal="left" vertical="top"/>
    </xf>
    <xf numFmtId="0" fontId="8" fillId="3" borderId="22" xfId="0" applyFont="1" applyFill="1" applyBorder="1" applyAlignment="1" applyProtection="1">
      <alignment horizontal="left" vertical="top"/>
    </xf>
    <xf numFmtId="0" fontId="12" fillId="4" borderId="11" xfId="0" applyFont="1" applyFill="1" applyBorder="1" applyAlignment="1" applyProtection="1">
      <alignment horizontal="left" vertical="top"/>
    </xf>
    <xf numFmtId="0" fontId="12" fillId="4" borderId="6" xfId="0" applyFont="1" applyFill="1" applyBorder="1" applyAlignment="1" applyProtection="1">
      <alignment horizontal="left" vertical="top"/>
    </xf>
    <xf numFmtId="0" fontId="8" fillId="5" borderId="0" xfId="0" applyFont="1" applyFill="1" applyBorder="1" applyAlignment="1" applyProtection="1">
      <alignment horizontal="left" vertical="top" wrapText="1"/>
    </xf>
    <xf numFmtId="0" fontId="8" fillId="5" borderId="22" xfId="0" applyFont="1" applyFill="1" applyBorder="1" applyAlignment="1" applyProtection="1">
      <alignment horizontal="left" vertical="top" wrapText="1"/>
    </xf>
    <xf numFmtId="0" fontId="12" fillId="4" borderId="21" xfId="0" applyFont="1" applyFill="1" applyBorder="1" applyAlignment="1" applyProtection="1">
      <alignment horizontal="left" vertical="top"/>
    </xf>
    <xf numFmtId="0" fontId="12" fillId="4" borderId="0" xfId="0" applyFont="1" applyFill="1" applyBorder="1" applyAlignment="1" applyProtection="1">
      <alignment horizontal="left" vertical="top"/>
    </xf>
    <xf numFmtId="0" fontId="0" fillId="3" borderId="0" xfId="0" applyFill="1" applyBorder="1" applyAlignment="1">
      <alignment horizontal="left"/>
    </xf>
    <xf numFmtId="0" fontId="0" fillId="3" borderId="0" xfId="0" applyFill="1" applyAlignment="1">
      <alignment horizontal="left" wrapText="1"/>
    </xf>
    <xf numFmtId="0" fontId="3" fillId="4" borderId="5" xfId="0" applyFont="1" applyFill="1" applyBorder="1" applyAlignment="1">
      <alignment horizontal="center"/>
    </xf>
    <xf numFmtId="0" fontId="3" fillId="4" borderId="3" xfId="0" applyFont="1" applyFill="1" applyBorder="1" applyAlignment="1">
      <alignment horizontal="center"/>
    </xf>
    <xf numFmtId="0" fontId="3" fillId="4" borderId="4" xfId="0" applyFont="1" applyFill="1" applyBorder="1" applyAlignment="1">
      <alignment horizontal="center"/>
    </xf>
    <xf numFmtId="0" fontId="2" fillId="4" borderId="5"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4" xfId="0" applyFont="1" applyFill="1" applyBorder="1" applyAlignment="1">
      <alignment horizontal="center" vertical="center"/>
    </xf>
    <xf numFmtId="0" fontId="5" fillId="4" borderId="5" xfId="0" applyFont="1" applyFill="1" applyBorder="1" applyAlignment="1">
      <alignment horizontal="center"/>
    </xf>
    <xf numFmtId="0" fontId="5" fillId="4" borderId="3" xfId="0" applyFont="1" applyFill="1" applyBorder="1" applyAlignment="1">
      <alignment horizontal="center"/>
    </xf>
    <xf numFmtId="0" fontId="5" fillId="4" borderId="4" xfId="0" applyFont="1" applyFill="1" applyBorder="1" applyAlignment="1">
      <alignment horizontal="center"/>
    </xf>
    <xf numFmtId="0" fontId="0" fillId="3" borderId="5" xfId="0" applyFill="1" applyBorder="1" applyAlignment="1">
      <alignment horizontal="left" vertical="center"/>
    </xf>
    <xf numFmtId="0" fontId="0" fillId="3" borderId="3" xfId="0" applyFill="1" applyBorder="1" applyAlignment="1">
      <alignment horizontal="left" vertical="center"/>
    </xf>
    <xf numFmtId="0" fontId="0" fillId="3" borderId="4" xfId="0" applyFill="1" applyBorder="1" applyAlignment="1">
      <alignment horizontal="left" vertical="center"/>
    </xf>
    <xf numFmtId="0" fontId="4" fillId="3" borderId="5" xfId="0" applyFont="1" applyFill="1" applyBorder="1" applyAlignment="1">
      <alignment horizontal="left" vertical="center"/>
    </xf>
    <xf numFmtId="0" fontId="2" fillId="3" borderId="5" xfId="0" applyFont="1" applyFill="1" applyBorder="1" applyAlignment="1">
      <alignment horizontal="left" vertical="center"/>
    </xf>
    <xf numFmtId="0" fontId="2" fillId="3" borderId="3" xfId="0" applyFont="1" applyFill="1" applyBorder="1" applyAlignment="1">
      <alignment horizontal="left" vertical="center"/>
    </xf>
    <xf numFmtId="0" fontId="2" fillId="3" borderId="4" xfId="0" applyFont="1" applyFill="1" applyBorder="1" applyAlignment="1">
      <alignment horizontal="left" vertical="center"/>
    </xf>
    <xf numFmtId="0" fontId="12" fillId="6" borderId="15" xfId="0" applyFont="1" applyFill="1" applyBorder="1" applyAlignment="1">
      <alignment horizontal="left"/>
    </xf>
    <xf numFmtId="0" fontId="12" fillId="6" borderId="0" xfId="0" applyFont="1" applyFill="1" applyBorder="1" applyAlignment="1">
      <alignment horizontal="left"/>
    </xf>
    <xf numFmtId="0" fontId="12" fillId="6" borderId="16" xfId="0" applyFont="1" applyFill="1" applyBorder="1" applyAlignment="1">
      <alignment horizontal="left"/>
    </xf>
    <xf numFmtId="0" fontId="8" fillId="6" borderId="15" xfId="0" applyFont="1" applyFill="1" applyBorder="1" applyAlignment="1">
      <alignment horizontal="left" vertical="center" wrapText="1"/>
    </xf>
    <xf numFmtId="0" fontId="13" fillId="6" borderId="0" xfId="0" applyFont="1" applyFill="1" applyBorder="1" applyAlignment="1">
      <alignment horizontal="left" vertical="center" wrapText="1"/>
    </xf>
    <xf numFmtId="0" fontId="13" fillId="6" borderId="16" xfId="0" applyFont="1" applyFill="1" applyBorder="1" applyAlignment="1">
      <alignment horizontal="left" vertical="center" wrapText="1"/>
    </xf>
    <xf numFmtId="0" fontId="4" fillId="3" borderId="0" xfId="2" applyFill="1" applyAlignment="1">
      <alignment horizontal="left"/>
    </xf>
    <xf numFmtId="0" fontId="8" fillId="6" borderId="15" xfId="2" applyFont="1" applyFill="1" applyBorder="1" applyAlignment="1">
      <alignment horizontal="left" vertical="top" wrapText="1"/>
    </xf>
    <xf numFmtId="0" fontId="8" fillId="6" borderId="0" xfId="2" applyFont="1" applyFill="1" applyBorder="1" applyAlignment="1">
      <alignment horizontal="left" vertical="top" wrapText="1"/>
    </xf>
    <xf numFmtId="0" fontId="8" fillId="6" borderId="16" xfId="2" applyFont="1" applyFill="1" applyBorder="1" applyAlignment="1">
      <alignment horizontal="left" vertical="top" wrapText="1"/>
    </xf>
    <xf numFmtId="0" fontId="8" fillId="6" borderId="15" xfId="0" applyFont="1" applyFill="1" applyBorder="1" applyAlignment="1">
      <alignment horizontal="left" vertical="top" wrapText="1"/>
    </xf>
    <xf numFmtId="0" fontId="13" fillId="6" borderId="0" xfId="0" applyFont="1" applyFill="1" applyBorder="1" applyAlignment="1">
      <alignment horizontal="left" vertical="top" wrapText="1"/>
    </xf>
    <xf numFmtId="0" fontId="13" fillId="6" borderId="16" xfId="0" applyFont="1" applyFill="1" applyBorder="1" applyAlignment="1">
      <alignment horizontal="left" vertical="top" wrapText="1"/>
    </xf>
    <xf numFmtId="0" fontId="13" fillId="6" borderId="15" xfId="0" quotePrefix="1" applyFont="1" applyFill="1" applyBorder="1" applyAlignment="1">
      <alignment horizontal="left" vertical="top" wrapText="1"/>
    </xf>
    <xf numFmtId="0" fontId="13" fillId="6" borderId="15" xfId="0" applyFont="1" applyFill="1" applyBorder="1" applyAlignment="1">
      <alignment horizontal="left" vertical="top" wrapText="1"/>
    </xf>
    <xf numFmtId="0" fontId="14" fillId="6" borderId="15" xfId="0" applyFont="1" applyFill="1" applyBorder="1" applyAlignment="1">
      <alignment horizontal="left" vertical="top" wrapText="1"/>
    </xf>
    <xf numFmtId="0" fontId="8" fillId="6" borderId="0" xfId="0" applyFont="1" applyFill="1" applyBorder="1" applyAlignment="1">
      <alignment horizontal="left" vertical="top" wrapText="1"/>
    </xf>
    <xf numFmtId="0" fontId="8" fillId="6" borderId="16" xfId="0" applyFont="1" applyFill="1" applyBorder="1" applyAlignment="1">
      <alignment horizontal="left" vertical="top" wrapText="1"/>
    </xf>
    <xf numFmtId="0" fontId="0" fillId="3" borderId="5" xfId="0" applyFill="1" applyBorder="1" applyAlignment="1" applyProtection="1">
      <alignment horizontal="left"/>
    </xf>
    <xf numFmtId="0" fontId="0" fillId="3" borderId="3" xfId="0" applyFill="1" applyBorder="1" applyAlignment="1" applyProtection="1">
      <alignment horizontal="left"/>
    </xf>
    <xf numFmtId="0" fontId="3" fillId="4" borderId="5" xfId="0" applyFont="1" applyFill="1" applyBorder="1" applyAlignment="1" applyProtection="1">
      <alignment horizontal="center"/>
    </xf>
    <xf numFmtId="0" fontId="3" fillId="4" borderId="3" xfId="0" applyFont="1" applyFill="1" applyBorder="1" applyAlignment="1" applyProtection="1">
      <alignment horizontal="center"/>
    </xf>
    <xf numFmtId="0" fontId="4" fillId="6" borderId="17" xfId="2" applyFill="1" applyBorder="1" applyAlignment="1">
      <alignment horizontal="center"/>
    </xf>
    <xf numFmtId="0" fontId="4" fillId="6" borderId="10" xfId="2" applyFill="1" applyBorder="1" applyAlignment="1">
      <alignment horizontal="center"/>
    </xf>
    <xf numFmtId="0" fontId="4" fillId="6" borderId="18" xfId="2" applyFill="1" applyBorder="1" applyAlignment="1">
      <alignment horizontal="center"/>
    </xf>
    <xf numFmtId="0" fontId="3" fillId="4" borderId="4" xfId="0" applyFont="1" applyFill="1" applyBorder="1" applyAlignment="1" applyProtection="1">
      <alignment horizontal="center"/>
    </xf>
    <xf numFmtId="164" fontId="0" fillId="3" borderId="5" xfId="0" applyNumberFormat="1" applyFill="1" applyBorder="1" applyAlignment="1" applyProtection="1">
      <alignment horizontal="right" vertical="center"/>
    </xf>
    <xf numFmtId="164" fontId="0" fillId="3" borderId="4" xfId="0" applyNumberFormat="1" applyFill="1" applyBorder="1" applyAlignment="1" applyProtection="1">
      <alignment horizontal="right" vertical="center"/>
    </xf>
    <xf numFmtId="164" fontId="2" fillId="3" borderId="5" xfId="0" applyNumberFormat="1" applyFont="1" applyFill="1" applyBorder="1" applyAlignment="1" applyProtection="1">
      <alignment horizontal="right" vertical="center"/>
    </xf>
    <xf numFmtId="164" fontId="2" fillId="3" borderId="4" xfId="0" applyNumberFormat="1" applyFont="1" applyFill="1" applyBorder="1" applyAlignment="1" applyProtection="1">
      <alignment horizontal="right" vertical="center"/>
    </xf>
    <xf numFmtId="0" fontId="12" fillId="6" borderId="15" xfId="2" applyFont="1" applyFill="1" applyBorder="1" applyAlignment="1">
      <alignment horizontal="left"/>
    </xf>
    <xf numFmtId="0" fontId="12" fillId="6" borderId="0" xfId="2" applyFont="1" applyFill="1" applyBorder="1" applyAlignment="1">
      <alignment horizontal="left"/>
    </xf>
    <xf numFmtId="0" fontId="12" fillId="6" borderId="16" xfId="2" applyFont="1" applyFill="1" applyBorder="1" applyAlignment="1">
      <alignment horizontal="left"/>
    </xf>
    <xf numFmtId="0" fontId="4" fillId="6" borderId="12" xfId="2" applyFill="1" applyBorder="1" applyAlignment="1">
      <alignment horizontal="center"/>
    </xf>
    <xf numFmtId="0" fontId="4" fillId="6" borderId="13" xfId="2" applyFill="1" applyBorder="1" applyAlignment="1">
      <alignment horizontal="center"/>
    </xf>
    <xf numFmtId="0" fontId="4" fillId="6" borderId="14" xfId="2" applyFill="1" applyBorder="1" applyAlignment="1">
      <alignment horizontal="center"/>
    </xf>
    <xf numFmtId="0" fontId="4" fillId="6" borderId="15" xfId="2" applyFill="1" applyBorder="1" applyAlignment="1">
      <alignment horizontal="center"/>
    </xf>
    <xf numFmtId="0" fontId="4" fillId="6" borderId="0" xfId="2" applyFill="1" applyBorder="1" applyAlignment="1">
      <alignment horizontal="center"/>
    </xf>
    <xf numFmtId="0" fontId="4" fillId="6" borderId="16" xfId="2" applyFill="1" applyBorder="1" applyAlignment="1">
      <alignment horizontal="center"/>
    </xf>
    <xf numFmtId="164" fontId="0" fillId="3" borderId="5" xfId="0" applyNumberFormat="1" applyFill="1" applyBorder="1" applyAlignment="1" applyProtection="1">
      <alignment horizontal="right" vertical="center" wrapText="1"/>
    </xf>
    <xf numFmtId="164" fontId="0" fillId="3" borderId="4" xfId="0" applyNumberFormat="1" applyFill="1" applyBorder="1" applyAlignment="1" applyProtection="1">
      <alignment horizontal="right" vertical="center" wrapText="1"/>
    </xf>
    <xf numFmtId="0" fontId="2" fillId="4" borderId="8" xfId="0" applyFont="1" applyFill="1" applyBorder="1" applyAlignment="1" applyProtection="1">
      <alignment horizontal="left" vertical="center"/>
    </xf>
    <xf numFmtId="0" fontId="2" fillId="4" borderId="20" xfId="0" applyFont="1" applyFill="1" applyBorder="1" applyAlignment="1" applyProtection="1">
      <alignment horizontal="left" vertical="center"/>
    </xf>
    <xf numFmtId="0" fontId="2" fillId="4" borderId="7" xfId="0" applyFont="1" applyFill="1" applyBorder="1" applyAlignment="1" applyProtection="1">
      <alignment horizontal="left" vertical="center"/>
    </xf>
    <xf numFmtId="0" fontId="2" fillId="4" borderId="11" xfId="0" applyFont="1" applyFill="1" applyBorder="1" applyAlignment="1" applyProtection="1">
      <alignment horizontal="left" vertical="center"/>
    </xf>
    <xf numFmtId="0" fontId="2" fillId="4" borderId="6" xfId="0" applyFont="1" applyFill="1" applyBorder="1" applyAlignment="1" applyProtection="1">
      <alignment horizontal="left" vertical="center"/>
    </xf>
    <xf numFmtId="0" fontId="2" fillId="4" borderId="9" xfId="0" applyFont="1" applyFill="1" applyBorder="1" applyAlignment="1" applyProtection="1">
      <alignment horizontal="left" vertical="center"/>
    </xf>
    <xf numFmtId="0" fontId="2" fillId="3" borderId="5" xfId="0" applyFont="1" applyFill="1" applyBorder="1" applyAlignment="1" applyProtection="1">
      <alignment horizontal="left"/>
    </xf>
    <xf numFmtId="0" fontId="2" fillId="3" borderId="3" xfId="0" applyFont="1" applyFill="1" applyBorder="1" applyAlignment="1" applyProtection="1">
      <alignment horizontal="left"/>
    </xf>
    <xf numFmtId="0" fontId="0" fillId="2" borderId="20" xfId="0" applyFill="1" applyBorder="1" applyAlignment="1">
      <alignment horizontal="center" vertical="center" wrapText="1"/>
    </xf>
    <xf numFmtId="0" fontId="0" fillId="2" borderId="6" xfId="0" applyFill="1" applyBorder="1" applyAlignment="1">
      <alignment horizontal="center" vertical="center" wrapText="1"/>
    </xf>
  </cellXfs>
  <cellStyles count="5">
    <cellStyle name="Standard" xfId="0" builtinId="0"/>
    <cellStyle name="Standard 2" xfId="2"/>
    <cellStyle name="Standard 3" xfId="4"/>
    <cellStyle name="Standard_Tabelle1" xfId="1"/>
    <cellStyle name="Überschrift 3" xfId="3" builtinId="18"/>
  </cellStyles>
  <dxfs count="1">
    <dxf>
      <font>
        <color theme="0"/>
      </font>
      <fill>
        <patternFill>
          <bgColor theme="0"/>
        </patternFill>
      </fill>
      <border>
        <left/>
        <right/>
        <bottom/>
      </border>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246;rderprogramme%20EU/EFRE%202014-2020/EVI/Formulare%20und%20Muster/Verbundforschung/2015-05-15_EVI_Verbundvorschung_Detaillierte%20Aufstellung%20der%20Aufwendunge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ukosten (2)"/>
      <sheetName val="Übersicht"/>
      <sheetName val="Sachaufwendungen"/>
      <sheetName val="Investitionen"/>
      <sheetName val="Baukosten"/>
      <sheetName val="Personalaufwendungen"/>
      <sheetName val="Sachleistungen"/>
      <sheetName val="Grunderwerb"/>
      <sheetName val="Sonstige"/>
      <sheetName val="Grenzen"/>
      <sheetName val="Gesamtübersicht"/>
      <sheetName val="Tabelle1"/>
    </sheetNames>
    <sheetDataSet>
      <sheetData sheetId="0"/>
      <sheetData sheetId="1"/>
      <sheetData sheetId="2"/>
      <sheetData sheetId="3"/>
      <sheetData sheetId="4"/>
      <sheetData sheetId="5"/>
      <sheetData sheetId="6"/>
      <sheetData sheetId="7"/>
      <sheetData sheetId="8"/>
      <sheetData sheetId="9"/>
      <sheetData sheetId="10"/>
      <sheetData sheetId="11">
        <row r="1">
          <cell r="A1" t="str">
            <v>ja</v>
          </cell>
        </row>
        <row r="2">
          <cell r="A2" t="str">
            <v>nein</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2"/>
  <sheetViews>
    <sheetView tabSelected="1" zoomScaleNormal="100" workbookViewId="0">
      <selection activeCell="C7" sqref="C7:E7"/>
    </sheetView>
  </sheetViews>
  <sheetFormatPr baseColWidth="10" defaultRowHeight="12.75" x14ac:dyDescent="0.2"/>
  <cols>
    <col min="1" max="1" width="2.85546875" style="2" customWidth="1"/>
    <col min="2" max="2" width="19.85546875" style="2" customWidth="1"/>
    <col min="3" max="3" width="18.7109375" style="2" customWidth="1"/>
    <col min="4" max="4" width="7.42578125" style="2" customWidth="1"/>
    <col min="5" max="6" width="25.7109375" style="2" customWidth="1"/>
    <col min="7" max="7" width="11.42578125" style="2" customWidth="1"/>
    <col min="8" max="16384" width="11.42578125" style="2"/>
  </cols>
  <sheetData>
    <row r="1" spans="1:9" s="39" customFormat="1" ht="23.25" x14ac:dyDescent="0.2">
      <c r="A1" s="187" t="s">
        <v>34</v>
      </c>
      <c r="B1" s="187"/>
      <c r="C1" s="187"/>
      <c r="D1" s="187"/>
      <c r="E1" s="187"/>
      <c r="F1" s="187"/>
      <c r="G1" s="187"/>
      <c r="H1" s="187"/>
      <c r="I1" s="187"/>
    </row>
    <row r="2" spans="1:9" s="39" customFormat="1" ht="15" customHeight="1" x14ac:dyDescent="0.35">
      <c r="A2" s="99"/>
      <c r="B2" s="99"/>
      <c r="C2" s="99"/>
      <c r="D2" s="99"/>
      <c r="E2" s="99"/>
      <c r="F2" s="99"/>
    </row>
    <row r="3" spans="1:9" ht="18" x14ac:dyDescent="0.25">
      <c r="A3" s="188" t="s">
        <v>39</v>
      </c>
      <c r="B3" s="188"/>
      <c r="C3" s="188"/>
      <c r="D3" s="188"/>
      <c r="E3" s="188"/>
      <c r="F3" s="188"/>
      <c r="G3" s="188"/>
      <c r="H3" s="188"/>
      <c r="I3" s="188"/>
    </row>
    <row r="4" spans="1:9" ht="18" x14ac:dyDescent="0.25">
      <c r="A4" s="188" t="s">
        <v>74</v>
      </c>
      <c r="B4" s="188"/>
      <c r="C4" s="188"/>
      <c r="D4" s="188"/>
      <c r="E4" s="188"/>
      <c r="F4" s="188"/>
      <c r="G4" s="188"/>
      <c r="H4" s="188"/>
      <c r="I4" s="188"/>
    </row>
    <row r="6" spans="1:9" x14ac:dyDescent="0.2">
      <c r="A6" s="38"/>
      <c r="B6" s="38"/>
    </row>
    <row r="7" spans="1:9" x14ac:dyDescent="0.2">
      <c r="A7" s="192" t="s">
        <v>0</v>
      </c>
      <c r="B7" s="192"/>
      <c r="C7" s="193"/>
      <c r="D7" s="194"/>
      <c r="E7" s="194"/>
      <c r="F7" s="59"/>
    </row>
    <row r="8" spans="1:9" ht="5.25" customHeight="1" x14ac:dyDescent="0.2">
      <c r="F8" s="19"/>
    </row>
    <row r="9" spans="1:9" x14ac:dyDescent="0.2">
      <c r="A9" s="192" t="s">
        <v>1</v>
      </c>
      <c r="B9" s="192"/>
      <c r="C9" s="193"/>
      <c r="D9" s="194"/>
      <c r="E9" s="194"/>
      <c r="F9" s="59"/>
    </row>
    <row r="10" spans="1:9" ht="5.25" customHeight="1" x14ac:dyDescent="0.2">
      <c r="C10" s="142"/>
      <c r="D10" s="143"/>
      <c r="E10" s="143"/>
      <c r="F10" s="59"/>
    </row>
    <row r="11" spans="1:9" ht="12.75" customHeight="1" x14ac:dyDescent="0.2">
      <c r="A11" s="191" t="s">
        <v>54</v>
      </c>
      <c r="B11" s="191"/>
      <c r="C11" s="162"/>
      <c r="D11" s="98"/>
      <c r="E11" s="98"/>
      <c r="F11" s="98"/>
    </row>
    <row r="12" spans="1:9" ht="5.25" customHeight="1" x14ac:dyDescent="0.2">
      <c r="A12" s="100"/>
      <c r="B12" s="100"/>
      <c r="C12" s="129"/>
      <c r="D12" s="98"/>
      <c r="E12" s="98"/>
      <c r="F12" s="98"/>
    </row>
    <row r="14" spans="1:9" s="105" customFormat="1" ht="5.25" customHeight="1" x14ac:dyDescent="0.25">
      <c r="A14" s="101"/>
      <c r="B14" s="102"/>
      <c r="C14" s="102"/>
      <c r="D14" s="102"/>
      <c r="E14" s="102"/>
      <c r="F14" s="102"/>
      <c r="G14" s="102"/>
      <c r="H14" s="103"/>
      <c r="I14" s="104"/>
    </row>
    <row r="15" spans="1:9" s="110" customFormat="1" ht="15.75" x14ac:dyDescent="0.2">
      <c r="A15" s="198" t="s">
        <v>64</v>
      </c>
      <c r="B15" s="199"/>
      <c r="C15" s="199"/>
      <c r="D15" s="199"/>
      <c r="E15" s="130"/>
      <c r="F15" s="131"/>
      <c r="G15" s="131"/>
      <c r="H15" s="131"/>
      <c r="I15" s="132"/>
    </row>
    <row r="16" spans="1:9" s="110" customFormat="1" ht="5.25" customHeight="1" x14ac:dyDescent="0.2">
      <c r="A16" s="117"/>
      <c r="B16" s="127"/>
      <c r="C16" s="127"/>
      <c r="D16" s="119"/>
      <c r="E16" s="119"/>
      <c r="F16" s="109"/>
      <c r="G16" s="109"/>
      <c r="H16" s="109"/>
      <c r="I16" s="120"/>
    </row>
    <row r="17" spans="1:9" s="110" customFormat="1" ht="14.25" customHeight="1" x14ac:dyDescent="0.2">
      <c r="A17" s="126" t="s">
        <v>55</v>
      </c>
      <c r="B17" s="189" t="s">
        <v>65</v>
      </c>
      <c r="C17" s="189"/>
      <c r="D17" s="189"/>
      <c r="E17" s="189"/>
      <c r="F17" s="189"/>
      <c r="G17" s="189"/>
      <c r="H17" s="189"/>
      <c r="I17" s="190"/>
    </row>
    <row r="18" spans="1:9" s="110" customFormat="1" ht="5.25" customHeight="1" x14ac:dyDescent="0.2">
      <c r="A18" s="117"/>
      <c r="B18" s="127"/>
      <c r="C18" s="118"/>
      <c r="D18" s="119"/>
      <c r="E18" s="119"/>
      <c r="F18" s="109"/>
      <c r="G18" s="109"/>
      <c r="H18" s="109"/>
      <c r="I18" s="120"/>
    </row>
    <row r="19" spans="1:9" s="110" customFormat="1" ht="28.5" customHeight="1" x14ac:dyDescent="0.2">
      <c r="A19" s="116" t="s">
        <v>55</v>
      </c>
      <c r="B19" s="189" t="s">
        <v>68</v>
      </c>
      <c r="C19" s="189"/>
      <c r="D19" s="189"/>
      <c r="E19" s="189"/>
      <c r="F19" s="189"/>
      <c r="G19" s="189"/>
      <c r="H19" s="189"/>
      <c r="I19" s="190"/>
    </row>
    <row r="20" spans="1:9" s="110" customFormat="1" ht="5.25" customHeight="1" x14ac:dyDescent="0.2">
      <c r="A20" s="117"/>
      <c r="B20" s="127"/>
      <c r="C20" s="118"/>
      <c r="D20" s="119"/>
      <c r="E20" s="119"/>
      <c r="F20" s="109"/>
      <c r="G20" s="109"/>
      <c r="H20" s="109"/>
      <c r="I20" s="120"/>
    </row>
    <row r="21" spans="1:9" s="110" customFormat="1" ht="14.25" customHeight="1" x14ac:dyDescent="0.2">
      <c r="A21" s="163" t="s">
        <v>55</v>
      </c>
      <c r="B21" s="200" t="s">
        <v>88</v>
      </c>
      <c r="C21" s="200"/>
      <c r="D21" s="200"/>
      <c r="E21" s="200"/>
      <c r="F21" s="200"/>
      <c r="G21" s="200"/>
      <c r="H21" s="200"/>
      <c r="I21" s="201"/>
    </row>
    <row r="22" spans="1:9" s="110" customFormat="1" ht="5.25" customHeight="1" x14ac:dyDescent="0.2">
      <c r="A22" s="164"/>
      <c r="B22" s="165"/>
      <c r="C22" s="166"/>
      <c r="D22" s="167"/>
      <c r="E22" s="167"/>
      <c r="F22" s="168"/>
      <c r="G22" s="168"/>
      <c r="H22" s="168"/>
      <c r="I22" s="169"/>
    </row>
    <row r="24" spans="1:9" s="105" customFormat="1" ht="5.25" customHeight="1" x14ac:dyDescent="0.25">
      <c r="A24" s="101"/>
      <c r="B24" s="102"/>
      <c r="C24" s="102"/>
      <c r="D24" s="102"/>
      <c r="E24" s="102"/>
      <c r="F24" s="102"/>
      <c r="G24" s="102"/>
      <c r="H24" s="103"/>
      <c r="I24" s="104"/>
    </row>
    <row r="25" spans="1:9" s="110" customFormat="1" ht="15.75" x14ac:dyDescent="0.2">
      <c r="A25" s="202" t="s">
        <v>63</v>
      </c>
      <c r="B25" s="203"/>
      <c r="C25" s="203"/>
      <c r="D25" s="203"/>
      <c r="E25" s="106"/>
      <c r="F25" s="107"/>
      <c r="G25" s="107"/>
      <c r="H25" s="107"/>
      <c r="I25" s="108"/>
    </row>
    <row r="26" spans="1:9" s="110" customFormat="1" ht="5.25" customHeight="1" x14ac:dyDescent="0.2">
      <c r="A26" s="111"/>
      <c r="B26" s="112"/>
      <c r="C26" s="112"/>
      <c r="D26" s="113"/>
      <c r="E26" s="113"/>
      <c r="F26" s="114"/>
      <c r="G26" s="114"/>
      <c r="H26" s="114"/>
      <c r="I26" s="115"/>
    </row>
    <row r="27" spans="1:9" s="110" customFormat="1" ht="14.25" customHeight="1" x14ac:dyDescent="0.2">
      <c r="A27" s="195" t="s">
        <v>69</v>
      </c>
      <c r="B27" s="196"/>
      <c r="C27" s="196"/>
      <c r="D27" s="196"/>
      <c r="E27" s="196"/>
      <c r="F27" s="196"/>
      <c r="G27" s="196"/>
      <c r="H27" s="196"/>
      <c r="I27" s="197"/>
    </row>
    <row r="28" spans="1:9" s="110" customFormat="1" ht="5.25" customHeight="1" x14ac:dyDescent="0.2">
      <c r="A28" s="117"/>
      <c r="B28" s="127"/>
      <c r="C28" s="127"/>
      <c r="D28" s="119"/>
      <c r="E28" s="119"/>
      <c r="F28" s="109"/>
      <c r="G28" s="109"/>
      <c r="H28" s="109"/>
      <c r="I28" s="120"/>
    </row>
    <row r="29" spans="1:9" s="110" customFormat="1" ht="14.25" customHeight="1" x14ac:dyDescent="0.2">
      <c r="A29" s="126" t="s">
        <v>55</v>
      </c>
      <c r="B29" s="189" t="s">
        <v>56</v>
      </c>
      <c r="C29" s="189"/>
      <c r="D29" s="189"/>
      <c r="E29" s="189"/>
      <c r="F29" s="189"/>
      <c r="G29" s="189"/>
      <c r="H29" s="189"/>
      <c r="I29" s="190"/>
    </row>
    <row r="30" spans="1:9" s="110" customFormat="1" ht="5.25" customHeight="1" x14ac:dyDescent="0.2">
      <c r="A30" s="117"/>
      <c r="B30" s="127"/>
      <c r="C30" s="118"/>
      <c r="D30" s="119"/>
      <c r="E30" s="119"/>
      <c r="F30" s="109"/>
      <c r="G30" s="109"/>
      <c r="H30" s="109"/>
      <c r="I30" s="120"/>
    </row>
    <row r="31" spans="1:9" s="110" customFormat="1" ht="14.25" customHeight="1" x14ac:dyDescent="0.2">
      <c r="A31" s="116" t="s">
        <v>55</v>
      </c>
      <c r="B31" s="189" t="s">
        <v>57</v>
      </c>
      <c r="C31" s="189"/>
      <c r="D31" s="189"/>
      <c r="E31" s="189"/>
      <c r="F31" s="189"/>
      <c r="G31" s="189"/>
      <c r="H31" s="189"/>
      <c r="I31" s="190"/>
    </row>
    <row r="32" spans="1:9" s="110" customFormat="1" ht="5.25" customHeight="1" x14ac:dyDescent="0.2">
      <c r="A32" s="117"/>
      <c r="B32" s="127"/>
      <c r="C32" s="118"/>
      <c r="D32" s="119"/>
      <c r="E32" s="119"/>
      <c r="F32" s="109"/>
      <c r="G32" s="109"/>
      <c r="H32" s="109"/>
      <c r="I32" s="120"/>
    </row>
    <row r="33" spans="1:9" s="110" customFormat="1" ht="14.25" customHeight="1" x14ac:dyDescent="0.2">
      <c r="A33" s="116" t="s">
        <v>55</v>
      </c>
      <c r="B33" s="189" t="s">
        <v>58</v>
      </c>
      <c r="C33" s="189"/>
      <c r="D33" s="189"/>
      <c r="E33" s="189"/>
      <c r="F33" s="189"/>
      <c r="G33" s="189"/>
      <c r="H33" s="189"/>
      <c r="I33" s="190"/>
    </row>
    <row r="34" spans="1:9" s="110" customFormat="1" ht="5.25" customHeight="1" x14ac:dyDescent="0.2">
      <c r="A34" s="117"/>
      <c r="B34" s="127"/>
      <c r="C34" s="118"/>
      <c r="D34" s="119"/>
      <c r="E34" s="119"/>
      <c r="F34" s="109"/>
      <c r="G34" s="109"/>
      <c r="H34" s="109"/>
      <c r="I34" s="120"/>
    </row>
    <row r="35" spans="1:9" s="110" customFormat="1" ht="14.25" customHeight="1" x14ac:dyDescent="0.2">
      <c r="A35" s="116" t="s">
        <v>55</v>
      </c>
      <c r="B35" s="189" t="s">
        <v>59</v>
      </c>
      <c r="C35" s="189"/>
      <c r="D35" s="189"/>
      <c r="E35" s="189"/>
      <c r="F35" s="189"/>
      <c r="G35" s="189"/>
      <c r="H35" s="189"/>
      <c r="I35" s="190"/>
    </row>
    <row r="36" spans="1:9" s="110" customFormat="1" ht="5.25" customHeight="1" x14ac:dyDescent="0.2">
      <c r="A36" s="117"/>
      <c r="B36" s="127"/>
      <c r="C36" s="118"/>
      <c r="D36" s="119"/>
      <c r="E36" s="119"/>
      <c r="F36" s="109"/>
      <c r="G36" s="109"/>
      <c r="H36" s="109"/>
      <c r="I36" s="120"/>
    </row>
    <row r="37" spans="1:9" s="110" customFormat="1" ht="14.25" customHeight="1" x14ac:dyDescent="0.2">
      <c r="A37" s="116" t="s">
        <v>55</v>
      </c>
      <c r="B37" s="189" t="s">
        <v>60</v>
      </c>
      <c r="C37" s="189"/>
      <c r="D37" s="189"/>
      <c r="E37" s="189"/>
      <c r="F37" s="189"/>
      <c r="G37" s="189"/>
      <c r="H37" s="189"/>
      <c r="I37" s="190"/>
    </row>
    <row r="38" spans="1:9" s="110" customFormat="1" ht="5.25" customHeight="1" x14ac:dyDescent="0.2">
      <c r="A38" s="117"/>
      <c r="B38" s="127"/>
      <c r="C38" s="118"/>
      <c r="D38" s="119"/>
      <c r="E38" s="119"/>
      <c r="F38" s="109"/>
      <c r="G38" s="109"/>
      <c r="H38" s="109"/>
      <c r="I38" s="120"/>
    </row>
    <row r="39" spans="1:9" s="110" customFormat="1" ht="14.25" customHeight="1" x14ac:dyDescent="0.2">
      <c r="A39" s="116" t="s">
        <v>55</v>
      </c>
      <c r="B39" s="189" t="s">
        <v>61</v>
      </c>
      <c r="C39" s="189"/>
      <c r="D39" s="189"/>
      <c r="E39" s="189"/>
      <c r="F39" s="189"/>
      <c r="G39" s="189"/>
      <c r="H39" s="189"/>
      <c r="I39" s="190"/>
    </row>
    <row r="40" spans="1:9" s="110" customFormat="1" ht="5.25" customHeight="1" x14ac:dyDescent="0.2">
      <c r="A40" s="117"/>
      <c r="B40" s="127"/>
      <c r="C40" s="118"/>
      <c r="D40" s="119"/>
      <c r="E40" s="119"/>
      <c r="F40" s="109"/>
      <c r="G40" s="109"/>
      <c r="H40" s="109"/>
      <c r="I40" s="120"/>
    </row>
    <row r="41" spans="1:9" s="110" customFormat="1" ht="14.25" customHeight="1" x14ac:dyDescent="0.2">
      <c r="A41" s="116" t="s">
        <v>55</v>
      </c>
      <c r="B41" s="189" t="s">
        <v>62</v>
      </c>
      <c r="C41" s="189"/>
      <c r="D41" s="189"/>
      <c r="E41" s="189"/>
      <c r="F41" s="189"/>
      <c r="G41" s="189"/>
      <c r="H41" s="189"/>
      <c r="I41" s="190"/>
    </row>
    <row r="42" spans="1:9" s="110" customFormat="1" ht="5.25" customHeight="1" x14ac:dyDescent="0.2">
      <c r="A42" s="121"/>
      <c r="B42" s="128"/>
      <c r="C42" s="122"/>
      <c r="D42" s="123"/>
      <c r="E42" s="123"/>
      <c r="F42" s="124"/>
      <c r="G42" s="124"/>
      <c r="H42" s="124"/>
      <c r="I42" s="125"/>
    </row>
  </sheetData>
  <sheetProtection algorithmName="SHA-512" hashValue="asVIjCRw+IM4zhA+GXymyG23lQoPzwCaP2xesfIwlhnEumYO6hsAcMrO1oOAF86YCa4Ic2arXqSRpFMi7TvjrA==" saltValue="R7xmVe/fn2cgupFeK0sc1g==" spinCount="100000" sheet="1" selectLockedCells="1"/>
  <mergeCells count="21">
    <mergeCell ref="B41:I41"/>
    <mergeCell ref="A27:I27"/>
    <mergeCell ref="A15:D15"/>
    <mergeCell ref="B17:I17"/>
    <mergeCell ref="B21:I21"/>
    <mergeCell ref="B33:I33"/>
    <mergeCell ref="B35:I35"/>
    <mergeCell ref="B29:I29"/>
    <mergeCell ref="B31:I31"/>
    <mergeCell ref="B19:I19"/>
    <mergeCell ref="A25:D25"/>
    <mergeCell ref="A1:I1"/>
    <mergeCell ref="A3:I3"/>
    <mergeCell ref="A4:I4"/>
    <mergeCell ref="B37:I37"/>
    <mergeCell ref="B39:I39"/>
    <mergeCell ref="A11:B11"/>
    <mergeCell ref="A9:B9"/>
    <mergeCell ref="A7:B7"/>
    <mergeCell ref="C7:E7"/>
    <mergeCell ref="C9:E9"/>
  </mergeCells>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dimension ref="A1:G24"/>
  <sheetViews>
    <sheetView zoomScaleNormal="100" workbookViewId="0"/>
  </sheetViews>
  <sheetFormatPr baseColWidth="10" defaultRowHeight="12.75" x14ac:dyDescent="0.2"/>
  <cols>
    <col min="1" max="1" width="15.7109375" style="2" customWidth="1"/>
    <col min="2" max="2" width="18.7109375" style="2" customWidth="1"/>
    <col min="3" max="3" width="7.42578125" style="2" customWidth="1"/>
    <col min="4" max="5" width="25.7109375" style="2" customWidth="1"/>
    <col min="6" max="6" width="11.42578125" style="2" customWidth="1"/>
    <col min="7" max="16384" width="11.42578125" style="2"/>
  </cols>
  <sheetData>
    <row r="1" spans="1:6" ht="18.75" customHeight="1" x14ac:dyDescent="0.25">
      <c r="A1" s="1" t="s">
        <v>66</v>
      </c>
    </row>
    <row r="3" spans="1:6" x14ac:dyDescent="0.2">
      <c r="A3" s="204" t="str">
        <f>IF(Erläuterungen!C7 = "","",CONCATENATE(Erläuterungen!A7,":"," ",Erläuterungen!C7))</f>
        <v/>
      </c>
      <c r="B3" s="204"/>
      <c r="C3" s="204"/>
      <c r="D3" s="204"/>
      <c r="E3" s="204"/>
    </row>
    <row r="4" spans="1:6" ht="5.25" customHeight="1" x14ac:dyDescent="0.2">
      <c r="E4" s="19"/>
    </row>
    <row r="5" spans="1:6" x14ac:dyDescent="0.2">
      <c r="A5" s="204" t="str">
        <f>IF(Erläuterungen!C9 = "","",CONCATENATE(Erläuterungen!A9,":"," ",Erläuterungen!C9))</f>
        <v/>
      </c>
      <c r="B5" s="204"/>
      <c r="C5" s="204"/>
      <c r="D5" s="204"/>
      <c r="E5" s="204"/>
    </row>
    <row r="8" spans="1:6" x14ac:dyDescent="0.2">
      <c r="A8" s="206">
        <v>1</v>
      </c>
      <c r="B8" s="207"/>
      <c r="C8" s="208"/>
      <c r="D8" s="54">
        <v>2</v>
      </c>
      <c r="E8" s="25">
        <v>3</v>
      </c>
    </row>
    <row r="9" spans="1:6" s="22" customFormat="1" ht="21.75" customHeight="1" x14ac:dyDescent="0.2">
      <c r="A9" s="209" t="s">
        <v>9</v>
      </c>
      <c r="B9" s="210"/>
      <c r="C9" s="211"/>
      <c r="D9" s="55" t="s">
        <v>36</v>
      </c>
      <c r="E9" s="26" t="s">
        <v>37</v>
      </c>
    </row>
    <row r="10" spans="1:6" s="4" customFormat="1" ht="11.25" x14ac:dyDescent="0.2">
      <c r="A10" s="212"/>
      <c r="B10" s="213"/>
      <c r="C10" s="214"/>
      <c r="D10" s="53" t="s">
        <v>5</v>
      </c>
      <c r="E10" s="30" t="s">
        <v>5</v>
      </c>
    </row>
    <row r="11" spans="1:6" ht="30" customHeight="1" x14ac:dyDescent="0.2">
      <c r="A11" s="215" t="s">
        <v>2</v>
      </c>
      <c r="B11" s="216"/>
      <c r="C11" s="217"/>
      <c r="D11" s="57">
        <f>IF(Sachaufwendungen!B34="",0,Sachaufwendungen!B34)</f>
        <v>0</v>
      </c>
      <c r="E11" s="58">
        <f>IF(Sachaufwendungen!C34="",0,Sachaufwendungen!C34)</f>
        <v>0</v>
      </c>
    </row>
    <row r="12" spans="1:6" s="3" customFormat="1" ht="30" customHeight="1" x14ac:dyDescent="0.2">
      <c r="A12" s="218" t="s">
        <v>75</v>
      </c>
      <c r="B12" s="216"/>
      <c r="C12" s="217"/>
      <c r="D12" s="57">
        <f>IF(Investitionen!B34="",0,Investitionen!B34)</f>
        <v>0</v>
      </c>
      <c r="E12" s="58">
        <f>IF(Investitionen!C34="",0,Investitionen!C34)</f>
        <v>0</v>
      </c>
      <c r="F12" s="60"/>
    </row>
    <row r="13" spans="1:6" s="3" customFormat="1" ht="30" customHeight="1" x14ac:dyDescent="0.2">
      <c r="A13" s="218" t="s">
        <v>49</v>
      </c>
      <c r="B13" s="216"/>
      <c r="C13" s="217"/>
      <c r="D13" s="52">
        <f>IF(Baukosten!B38="",0,Baukosten!B38)</f>
        <v>0</v>
      </c>
      <c r="E13" s="135">
        <f>IF(Baukosten!C38="",0,Baukosten!C38)</f>
        <v>0</v>
      </c>
    </row>
    <row r="14" spans="1:6" s="3" customFormat="1" ht="30" customHeight="1" x14ac:dyDescent="0.2">
      <c r="A14" s="215" t="s">
        <v>12</v>
      </c>
      <c r="B14" s="216"/>
      <c r="C14" s="217"/>
      <c r="D14" s="57">
        <f>E14</f>
        <v>0</v>
      </c>
      <c r="E14" s="58">
        <f>'Personal - Jahr 1'!H27+'Personal - Jahr 2'!H27+'Personal - Jahr 3'!H27+'Personal - Jahr 4'!H27+'Personal - Jahr 5'!H27</f>
        <v>0</v>
      </c>
    </row>
    <row r="15" spans="1:6" s="3" customFormat="1" ht="30" customHeight="1" x14ac:dyDescent="0.2">
      <c r="A15" s="215" t="s">
        <v>35</v>
      </c>
      <c r="B15" s="216"/>
      <c r="C15" s="217"/>
      <c r="D15" s="57">
        <f>E15</f>
        <v>0</v>
      </c>
      <c r="E15" s="58">
        <f>IF(E14=0,0,ROUND(E14*0.15,2))</f>
        <v>0</v>
      </c>
    </row>
    <row r="16" spans="1:6" s="3" customFormat="1" ht="30" customHeight="1" x14ac:dyDescent="0.2">
      <c r="A16" s="215" t="s">
        <v>10</v>
      </c>
      <c r="B16" s="216"/>
      <c r="C16" s="217"/>
      <c r="D16" s="57">
        <f>IF(Reiseaufwendungen!B34="",0,Reiseaufwendungen!B34)</f>
        <v>0</v>
      </c>
      <c r="E16" s="58">
        <f>IF(Reiseaufwendungen!C34="",0,Reiseaufwendungen!C34)</f>
        <v>0</v>
      </c>
    </row>
    <row r="17" spans="1:7" ht="30" customHeight="1" x14ac:dyDescent="0.2">
      <c r="A17" s="215" t="s">
        <v>11</v>
      </c>
      <c r="B17" s="216"/>
      <c r="C17" s="217"/>
      <c r="D17" s="57">
        <f>IF(Grunderwerb!E36="",0,(IF(Grunderwerb!E22&gt;Grunderwerb!E15,Grunderwerb!E22+Grunderwerb!E29,Grunderwerb!E36)))</f>
        <v>0</v>
      </c>
      <c r="E17" s="58">
        <f>IF(Grunderwerb!E39="",0,Grunderwerb!E39)</f>
        <v>0</v>
      </c>
    </row>
    <row r="18" spans="1:7" s="3" customFormat="1" ht="30" customHeight="1" x14ac:dyDescent="0.2">
      <c r="A18" s="218" t="s">
        <v>48</v>
      </c>
      <c r="B18" s="216"/>
      <c r="C18" s="217"/>
      <c r="D18" s="57">
        <f>IF(Sonstige!B34="",0,Sonstige!B34)</f>
        <v>0</v>
      </c>
      <c r="E18" s="58">
        <v>0</v>
      </c>
    </row>
    <row r="19" spans="1:7" ht="30" customHeight="1" x14ac:dyDescent="0.2">
      <c r="A19" s="219" t="s">
        <v>4</v>
      </c>
      <c r="B19" s="220"/>
      <c r="C19" s="221"/>
      <c r="D19" s="23">
        <f>IF(SUM(D11:D18)=0,0,SUM(D11:D18))</f>
        <v>0</v>
      </c>
      <c r="E19" s="24">
        <f>IF(SUM(E11:E18)=0,0,SUM(E11:E18))</f>
        <v>0</v>
      </c>
      <c r="G19" s="38"/>
    </row>
    <row r="20" spans="1:7" ht="17.25" customHeight="1" x14ac:dyDescent="0.2">
      <c r="A20" s="133"/>
      <c r="B20" s="133"/>
      <c r="C20" s="133"/>
      <c r="D20" s="134"/>
      <c r="E20" s="134"/>
    </row>
    <row r="21" spans="1:7" x14ac:dyDescent="0.2">
      <c r="A21" s="205" t="s">
        <v>6</v>
      </c>
      <c r="B21" s="205"/>
      <c r="C21" s="205"/>
      <c r="D21" s="205"/>
      <c r="E21" s="205"/>
    </row>
    <row r="22" spans="1:7" x14ac:dyDescent="0.2">
      <c r="A22" s="205"/>
      <c r="B22" s="205"/>
      <c r="C22" s="205"/>
      <c r="D22" s="205"/>
      <c r="E22" s="205"/>
    </row>
    <row r="23" spans="1:7" ht="7.5" customHeight="1" x14ac:dyDescent="0.2"/>
    <row r="24" spans="1:7" x14ac:dyDescent="0.2">
      <c r="A24" s="61"/>
      <c r="B24" s="61"/>
      <c r="C24" s="61"/>
      <c r="D24" s="61"/>
      <c r="E24" s="61"/>
    </row>
  </sheetData>
  <sheetProtection algorithmName="SHA-512" hashValue="Yw3nJVFZzpWekMNDE6qYM8s1B78r4fHJ6CKGTV4W+GCa6uVFaol8bxwVCP33XOERx4hcTW2YrvQ9jQV3LQTe/g==" saltValue="/u2nWuo6YsHRhGYzPXJCbA==" spinCount="100000" sheet="1" selectLockedCells="1"/>
  <mergeCells count="15">
    <mergeCell ref="A3:E3"/>
    <mergeCell ref="A21:E22"/>
    <mergeCell ref="A8:C8"/>
    <mergeCell ref="A9:C9"/>
    <mergeCell ref="A10:C10"/>
    <mergeCell ref="A11:C11"/>
    <mergeCell ref="A12:C12"/>
    <mergeCell ref="A13:C13"/>
    <mergeCell ref="A14:C14"/>
    <mergeCell ref="A5:E5"/>
    <mergeCell ref="A15:C15"/>
    <mergeCell ref="A16:C16"/>
    <mergeCell ref="A17:C17"/>
    <mergeCell ref="A19:C19"/>
    <mergeCell ref="A18:C18"/>
  </mergeCells>
  <phoneticPr fontId="3" type="noConversion"/>
  <conditionalFormatting sqref="A20:E20">
    <cfRule type="expression" dxfId="0" priority="1">
      <formula>#REF!&lt;&gt;"ja"</formula>
    </cfRule>
  </conditionalFormatting>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dimension ref="A1:C34"/>
  <sheetViews>
    <sheetView zoomScaleNormal="100" workbookViewId="0">
      <selection activeCell="A11" sqref="A11"/>
    </sheetView>
  </sheetViews>
  <sheetFormatPr baseColWidth="10" defaultRowHeight="12.75" x14ac:dyDescent="0.2"/>
  <cols>
    <col min="1" max="1" width="42.85546875" style="2" customWidth="1"/>
    <col min="2" max="3" width="31.42578125" style="2" customWidth="1"/>
    <col min="4" max="4" width="15.7109375" style="2" customWidth="1"/>
    <col min="5" max="16384" width="11.42578125" style="2"/>
  </cols>
  <sheetData>
    <row r="1" spans="1:3" ht="18.75" customHeight="1" x14ac:dyDescent="0.25">
      <c r="A1" s="1" t="s">
        <v>2</v>
      </c>
    </row>
    <row r="3" spans="1:3" x14ac:dyDescent="0.2">
      <c r="A3" s="204" t="str">
        <f>IF(Erläuterungen!C7 = "","",CONCATENATE(Erläuterungen!A7,":"," ",Erläuterungen!C7))</f>
        <v/>
      </c>
      <c r="B3" s="204"/>
      <c r="C3" s="204"/>
    </row>
    <row r="4" spans="1:3" ht="5.25" customHeight="1" x14ac:dyDescent="0.2">
      <c r="C4" s="3"/>
    </row>
    <row r="5" spans="1:3" x14ac:dyDescent="0.2">
      <c r="A5" s="204" t="str">
        <f>IF(Erläuterungen!C9 = "","",CONCATENATE(Erläuterungen!A9,":"," ",Erläuterungen!C9))</f>
        <v/>
      </c>
      <c r="B5" s="204"/>
      <c r="C5" s="204"/>
    </row>
    <row r="8" spans="1:3" x14ac:dyDescent="0.2">
      <c r="A8" s="25">
        <v>1</v>
      </c>
      <c r="B8" s="27">
        <v>2</v>
      </c>
      <c r="C8" s="25">
        <v>3</v>
      </c>
    </row>
    <row r="9" spans="1:3" s="22" customFormat="1" ht="21.75" customHeight="1" x14ac:dyDescent="0.2">
      <c r="A9" s="26" t="s">
        <v>8</v>
      </c>
      <c r="B9" s="28" t="s">
        <v>36</v>
      </c>
      <c r="C9" s="26" t="s">
        <v>37</v>
      </c>
    </row>
    <row r="10" spans="1:3" x14ac:dyDescent="0.2">
      <c r="A10" s="30" t="s">
        <v>7</v>
      </c>
      <c r="B10" s="29" t="s">
        <v>7</v>
      </c>
      <c r="C10" s="30" t="s">
        <v>7</v>
      </c>
    </row>
    <row r="11" spans="1:3" x14ac:dyDescent="0.2">
      <c r="A11" s="77"/>
      <c r="B11" s="171"/>
      <c r="C11" s="172"/>
    </row>
    <row r="12" spans="1:3" x14ac:dyDescent="0.2">
      <c r="A12" s="78"/>
      <c r="B12" s="171"/>
      <c r="C12" s="172"/>
    </row>
    <row r="13" spans="1:3" x14ac:dyDescent="0.2">
      <c r="A13" s="78"/>
      <c r="B13" s="171"/>
      <c r="C13" s="172"/>
    </row>
    <row r="14" spans="1:3" x14ac:dyDescent="0.2">
      <c r="A14" s="78"/>
      <c r="B14" s="171"/>
      <c r="C14" s="172"/>
    </row>
    <row r="15" spans="1:3" x14ac:dyDescent="0.2">
      <c r="A15" s="78"/>
      <c r="B15" s="171"/>
      <c r="C15" s="172"/>
    </row>
    <row r="16" spans="1:3" x14ac:dyDescent="0.2">
      <c r="A16" s="78"/>
      <c r="B16" s="171"/>
      <c r="C16" s="172"/>
    </row>
    <row r="17" spans="1:3" x14ac:dyDescent="0.2">
      <c r="A17" s="78"/>
      <c r="B17" s="171"/>
      <c r="C17" s="172"/>
    </row>
    <row r="18" spans="1:3" x14ac:dyDescent="0.2">
      <c r="A18" s="78"/>
      <c r="B18" s="171"/>
      <c r="C18" s="172"/>
    </row>
    <row r="19" spans="1:3" x14ac:dyDescent="0.2">
      <c r="A19" s="78"/>
      <c r="B19" s="171"/>
      <c r="C19" s="172"/>
    </row>
    <row r="20" spans="1:3" x14ac:dyDescent="0.2">
      <c r="A20" s="78"/>
      <c r="B20" s="171"/>
      <c r="C20" s="172"/>
    </row>
    <row r="21" spans="1:3" x14ac:dyDescent="0.2">
      <c r="A21" s="78"/>
      <c r="B21" s="171"/>
      <c r="C21" s="172"/>
    </row>
    <row r="22" spans="1:3" x14ac:dyDescent="0.2">
      <c r="A22" s="78"/>
      <c r="B22" s="171"/>
      <c r="C22" s="172"/>
    </row>
    <row r="23" spans="1:3" x14ac:dyDescent="0.2">
      <c r="A23" s="78"/>
      <c r="B23" s="171"/>
      <c r="C23" s="172"/>
    </row>
    <row r="24" spans="1:3" x14ac:dyDescent="0.2">
      <c r="A24" s="78"/>
      <c r="B24" s="171"/>
      <c r="C24" s="172"/>
    </row>
    <row r="25" spans="1:3" x14ac:dyDescent="0.2">
      <c r="A25" s="78"/>
      <c r="B25" s="171"/>
      <c r="C25" s="172"/>
    </row>
    <row r="26" spans="1:3" x14ac:dyDescent="0.2">
      <c r="A26" s="78"/>
      <c r="B26" s="171"/>
      <c r="C26" s="172"/>
    </row>
    <row r="27" spans="1:3" x14ac:dyDescent="0.2">
      <c r="A27" s="78"/>
      <c r="B27" s="171"/>
      <c r="C27" s="172"/>
    </row>
    <row r="28" spans="1:3" x14ac:dyDescent="0.2">
      <c r="A28" s="78"/>
      <c r="B28" s="171"/>
      <c r="C28" s="172"/>
    </row>
    <row r="29" spans="1:3" x14ac:dyDescent="0.2">
      <c r="A29" s="78"/>
      <c r="B29" s="171"/>
      <c r="C29" s="172"/>
    </row>
    <row r="30" spans="1:3" x14ac:dyDescent="0.2">
      <c r="A30" s="78"/>
      <c r="B30" s="171"/>
      <c r="C30" s="172"/>
    </row>
    <row r="31" spans="1:3" x14ac:dyDescent="0.2">
      <c r="A31" s="78"/>
      <c r="B31" s="171"/>
      <c r="C31" s="172"/>
    </row>
    <row r="32" spans="1:3" x14ac:dyDescent="0.2">
      <c r="A32" s="78"/>
      <c r="B32" s="171"/>
      <c r="C32" s="172"/>
    </row>
    <row r="33" spans="1:3" x14ac:dyDescent="0.2">
      <c r="A33" s="78"/>
      <c r="B33" s="171"/>
      <c r="C33" s="172"/>
    </row>
    <row r="34" spans="1:3" s="22" customFormat="1" ht="21" customHeight="1" x14ac:dyDescent="0.2">
      <c r="A34" s="136" t="s">
        <v>3</v>
      </c>
      <c r="B34" s="23" t="str">
        <f>IF(SUM(B11:B33)=0,"",SUM(B11:B33))</f>
        <v/>
      </c>
      <c r="C34" s="24" t="str">
        <f>IF(SUM(C11:C33)=0,"",SUM(C11:C33))</f>
        <v/>
      </c>
    </row>
  </sheetData>
  <sheetProtection algorithmName="SHA-512" hashValue="EGlJAe0lIYzsDSOsfHqhb3wzyNOVSEYft2KdKZ20Kdu+JvmunUxsjChB6hfp9vLotlabec7Pha0HRlw47hTViA==" saltValue="QLKOCVlGScaGZEUH5EJ3oQ==" spinCount="100000" sheet="1" selectLockedCells="1"/>
  <mergeCells count="2">
    <mergeCell ref="A3:C3"/>
    <mergeCell ref="A5:C5"/>
  </mergeCells>
  <phoneticPr fontId="3" type="noConversion"/>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dimension ref="A1:C40"/>
  <sheetViews>
    <sheetView zoomScaleNormal="100" workbookViewId="0">
      <selection activeCell="A11" sqref="A11"/>
    </sheetView>
  </sheetViews>
  <sheetFormatPr baseColWidth="10" defaultRowHeight="12.75" x14ac:dyDescent="0.2"/>
  <cols>
    <col min="1" max="1" width="42.85546875" style="2" customWidth="1"/>
    <col min="2" max="3" width="31.42578125" style="2" customWidth="1"/>
    <col min="4" max="4" width="15.7109375" style="2" customWidth="1"/>
    <col min="5" max="16384" width="11.42578125" style="2"/>
  </cols>
  <sheetData>
    <row r="1" spans="1:3" ht="18.75" customHeight="1" x14ac:dyDescent="0.25">
      <c r="A1" s="1" t="s">
        <v>10</v>
      </c>
    </row>
    <row r="3" spans="1:3" x14ac:dyDescent="0.2">
      <c r="A3" s="204" t="str">
        <f>IF(Erläuterungen!C7 = "","",CONCATENATE(Erläuterungen!A7,":"," ",Erläuterungen!C7))</f>
        <v/>
      </c>
      <c r="B3" s="204"/>
      <c r="C3" s="204"/>
    </row>
    <row r="4" spans="1:3" ht="5.25" customHeight="1" x14ac:dyDescent="0.2">
      <c r="C4" s="3"/>
    </row>
    <row r="5" spans="1:3" x14ac:dyDescent="0.2">
      <c r="A5" s="204" t="str">
        <f>IF(Erläuterungen!C9 = "","",CONCATENATE(Erläuterungen!A9,":"," ",Erläuterungen!C9))</f>
        <v/>
      </c>
      <c r="B5" s="204"/>
      <c r="C5" s="204"/>
    </row>
    <row r="8" spans="1:3" x14ac:dyDescent="0.2">
      <c r="A8" s="62">
        <v>1</v>
      </c>
      <c r="B8" s="27">
        <v>2</v>
      </c>
      <c r="C8" s="25">
        <v>3</v>
      </c>
    </row>
    <row r="9" spans="1:3" s="22" customFormat="1" ht="21.75" customHeight="1" x14ac:dyDescent="0.2">
      <c r="A9" s="63" t="s">
        <v>8</v>
      </c>
      <c r="B9" s="28" t="s">
        <v>36</v>
      </c>
      <c r="C9" s="26" t="s">
        <v>37</v>
      </c>
    </row>
    <row r="10" spans="1:3" x14ac:dyDescent="0.2">
      <c r="A10" s="64" t="s">
        <v>7</v>
      </c>
      <c r="B10" s="29" t="s">
        <v>7</v>
      </c>
      <c r="C10" s="30" t="s">
        <v>7</v>
      </c>
    </row>
    <row r="11" spans="1:3" x14ac:dyDescent="0.2">
      <c r="A11" s="76"/>
      <c r="B11" s="171"/>
      <c r="C11" s="172"/>
    </row>
    <row r="12" spans="1:3" x14ac:dyDescent="0.2">
      <c r="A12" s="74"/>
      <c r="B12" s="171"/>
      <c r="C12" s="172"/>
    </row>
    <row r="13" spans="1:3" x14ac:dyDescent="0.2">
      <c r="A13" s="74"/>
      <c r="B13" s="171"/>
      <c r="C13" s="172"/>
    </row>
    <row r="14" spans="1:3" x14ac:dyDescent="0.2">
      <c r="A14" s="74"/>
      <c r="B14" s="171"/>
      <c r="C14" s="172"/>
    </row>
    <row r="15" spans="1:3" x14ac:dyDescent="0.2">
      <c r="A15" s="74"/>
      <c r="B15" s="171"/>
      <c r="C15" s="172"/>
    </row>
    <row r="16" spans="1:3" x14ac:dyDescent="0.2">
      <c r="A16" s="74"/>
      <c r="B16" s="171"/>
      <c r="C16" s="172"/>
    </row>
    <row r="17" spans="1:3" x14ac:dyDescent="0.2">
      <c r="A17" s="74"/>
      <c r="B17" s="171"/>
      <c r="C17" s="172"/>
    </row>
    <row r="18" spans="1:3" x14ac:dyDescent="0.2">
      <c r="A18" s="74"/>
      <c r="B18" s="171"/>
      <c r="C18" s="172"/>
    </row>
    <row r="19" spans="1:3" x14ac:dyDescent="0.2">
      <c r="A19" s="74"/>
      <c r="B19" s="171"/>
      <c r="C19" s="172"/>
    </row>
    <row r="20" spans="1:3" x14ac:dyDescent="0.2">
      <c r="A20" s="74"/>
      <c r="B20" s="171"/>
      <c r="C20" s="172"/>
    </row>
    <row r="21" spans="1:3" x14ac:dyDescent="0.2">
      <c r="A21" s="74"/>
      <c r="B21" s="171"/>
      <c r="C21" s="172"/>
    </row>
    <row r="22" spans="1:3" x14ac:dyDescent="0.2">
      <c r="A22" s="74"/>
      <c r="B22" s="171"/>
      <c r="C22" s="172"/>
    </row>
    <row r="23" spans="1:3" x14ac:dyDescent="0.2">
      <c r="A23" s="74"/>
      <c r="B23" s="171"/>
      <c r="C23" s="172"/>
    </row>
    <row r="24" spans="1:3" x14ac:dyDescent="0.2">
      <c r="A24" s="74"/>
      <c r="B24" s="171"/>
      <c r="C24" s="172"/>
    </row>
    <row r="25" spans="1:3" x14ac:dyDescent="0.2">
      <c r="A25" s="74"/>
      <c r="B25" s="171"/>
      <c r="C25" s="172"/>
    </row>
    <row r="26" spans="1:3" x14ac:dyDescent="0.2">
      <c r="A26" s="74"/>
      <c r="B26" s="171"/>
      <c r="C26" s="172"/>
    </row>
    <row r="27" spans="1:3" x14ac:dyDescent="0.2">
      <c r="A27" s="74"/>
      <c r="B27" s="171"/>
      <c r="C27" s="172"/>
    </row>
    <row r="28" spans="1:3" x14ac:dyDescent="0.2">
      <c r="A28" s="74"/>
      <c r="B28" s="171"/>
      <c r="C28" s="172"/>
    </row>
    <row r="29" spans="1:3" x14ac:dyDescent="0.2">
      <c r="A29" s="74"/>
      <c r="B29" s="171"/>
      <c r="C29" s="172"/>
    </row>
    <row r="30" spans="1:3" x14ac:dyDescent="0.2">
      <c r="A30" s="74"/>
      <c r="B30" s="171"/>
      <c r="C30" s="172"/>
    </row>
    <row r="31" spans="1:3" x14ac:dyDescent="0.2">
      <c r="A31" s="74"/>
      <c r="B31" s="171"/>
      <c r="C31" s="172"/>
    </row>
    <row r="32" spans="1:3" x14ac:dyDescent="0.2">
      <c r="A32" s="74"/>
      <c r="B32" s="171"/>
      <c r="C32" s="172"/>
    </row>
    <row r="33" spans="1:3" x14ac:dyDescent="0.2">
      <c r="A33" s="74"/>
      <c r="B33" s="171"/>
      <c r="C33" s="172"/>
    </row>
    <row r="34" spans="1:3" s="22" customFormat="1" ht="21" customHeight="1" x14ac:dyDescent="0.2">
      <c r="A34" s="65" t="s">
        <v>3</v>
      </c>
      <c r="B34" s="173" t="str">
        <f>IF(SUM(B11:B33)=0,"",SUM(B11:B33))</f>
        <v/>
      </c>
      <c r="C34" s="174" t="str">
        <f>IF(SUM(C11:C33)=0,"",SUM(C11:C33))</f>
        <v/>
      </c>
    </row>
    <row r="35" spans="1:3" ht="13.5" thickBot="1" x14ac:dyDescent="0.25"/>
    <row r="36" spans="1:3" ht="3.75" customHeight="1" x14ac:dyDescent="0.2">
      <c r="A36" s="40"/>
      <c r="B36" s="41"/>
      <c r="C36" s="42"/>
    </row>
    <row r="37" spans="1:3" s="56" customFormat="1" ht="15.75" x14ac:dyDescent="0.25">
      <c r="A37" s="222" t="s">
        <v>40</v>
      </c>
      <c r="B37" s="223"/>
      <c r="C37" s="224"/>
    </row>
    <row r="38" spans="1:3" s="22" customFormat="1" ht="54" customHeight="1" x14ac:dyDescent="0.2">
      <c r="A38" s="225" t="s">
        <v>76</v>
      </c>
      <c r="B38" s="226"/>
      <c r="C38" s="227"/>
    </row>
    <row r="39" spans="1:3" s="22" customFormat="1" ht="72" customHeight="1" x14ac:dyDescent="0.2">
      <c r="A39" s="225" t="s">
        <v>77</v>
      </c>
      <c r="B39" s="226"/>
      <c r="C39" s="227"/>
    </row>
    <row r="40" spans="1:3" ht="3.75" customHeight="1" thickBot="1" x14ac:dyDescent="0.25">
      <c r="A40" s="46"/>
      <c r="B40" s="47"/>
      <c r="C40" s="48"/>
    </row>
  </sheetData>
  <sheetProtection algorithmName="SHA-512" hashValue="q5gEFF59atyWS43KMtHGZwes8o0Xn28Osqs5ECLaaxM+sPFsxTIIToMZwrxihZZt5UcAKxJZXww4aLWLqRewzA==" saltValue="qGv2k4O7FYfYVRwF5rrUzQ==" spinCount="100000" sheet="1" selectLockedCells="1"/>
  <mergeCells count="5">
    <mergeCell ref="A3:C3"/>
    <mergeCell ref="A5:C5"/>
    <mergeCell ref="A37:C37"/>
    <mergeCell ref="A38:C38"/>
    <mergeCell ref="A39:C39"/>
  </mergeCells>
  <phoneticPr fontId="3" type="noConversion"/>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election activeCell="A11" sqref="A11"/>
    </sheetView>
  </sheetViews>
  <sheetFormatPr baseColWidth="10" defaultRowHeight="12.75" x14ac:dyDescent="0.2"/>
  <cols>
    <col min="1" max="1" width="43.140625" style="79" customWidth="1"/>
    <col min="2" max="3" width="31.42578125" style="79" customWidth="1"/>
    <col min="4" max="16384" width="11.42578125" style="79"/>
  </cols>
  <sheetData>
    <row r="1" spans="1:3" ht="18.75" customHeight="1" x14ac:dyDescent="0.25">
      <c r="A1" s="97" t="s">
        <v>67</v>
      </c>
    </row>
    <row r="3" spans="1:3" x14ac:dyDescent="0.2">
      <c r="A3" s="228" t="str">
        <f>IF(Erläuterungen!C7 = "","",CONCATENATE(Erläuterungen!A7,":"," ",Erläuterungen!C7))</f>
        <v/>
      </c>
      <c r="B3" s="228"/>
      <c r="C3" s="228"/>
    </row>
    <row r="4" spans="1:3" ht="5.25" customHeight="1" x14ac:dyDescent="0.2">
      <c r="A4" s="141"/>
      <c r="B4" s="141"/>
      <c r="C4" s="141"/>
    </row>
    <row r="5" spans="1:3" x14ac:dyDescent="0.2">
      <c r="A5" s="228" t="str">
        <f>IF(Erläuterungen!C9 = "","",CONCATENATE(Erläuterungen!A9,":"," ",Erläuterungen!C9))</f>
        <v/>
      </c>
      <c r="B5" s="228"/>
      <c r="C5" s="228"/>
    </row>
    <row r="8" spans="1:3" x14ac:dyDescent="0.2">
      <c r="A8" s="93">
        <v>1</v>
      </c>
      <c r="B8" s="93">
        <v>2</v>
      </c>
      <c r="C8" s="92">
        <v>3</v>
      </c>
    </row>
    <row r="9" spans="1:3" s="90" customFormat="1" ht="21.75" customHeight="1" x14ac:dyDescent="0.2">
      <c r="A9" s="95" t="s">
        <v>8</v>
      </c>
      <c r="B9" s="95" t="s">
        <v>36</v>
      </c>
      <c r="C9" s="94" t="s">
        <v>37</v>
      </c>
    </row>
    <row r="10" spans="1:3" x14ac:dyDescent="0.2">
      <c r="A10" s="93" t="s">
        <v>7</v>
      </c>
      <c r="B10" s="93" t="s">
        <v>7</v>
      </c>
      <c r="C10" s="92" t="s">
        <v>7</v>
      </c>
    </row>
    <row r="11" spans="1:3" x14ac:dyDescent="0.2">
      <c r="A11" s="175"/>
      <c r="B11" s="179"/>
      <c r="C11" s="180"/>
    </row>
    <row r="12" spans="1:3" x14ac:dyDescent="0.2">
      <c r="A12" s="176"/>
      <c r="B12" s="179"/>
      <c r="C12" s="180"/>
    </row>
    <row r="13" spans="1:3" x14ac:dyDescent="0.2">
      <c r="A13" s="176"/>
      <c r="B13" s="179"/>
      <c r="C13" s="180"/>
    </row>
    <row r="14" spans="1:3" x14ac:dyDescent="0.2">
      <c r="A14" s="176"/>
      <c r="B14" s="179"/>
      <c r="C14" s="180"/>
    </row>
    <row r="15" spans="1:3" x14ac:dyDescent="0.2">
      <c r="A15" s="176"/>
      <c r="B15" s="179"/>
      <c r="C15" s="180"/>
    </row>
    <row r="16" spans="1:3" x14ac:dyDescent="0.2">
      <c r="A16" s="176"/>
      <c r="B16" s="179"/>
      <c r="C16" s="180"/>
    </row>
    <row r="17" spans="1:3" x14ac:dyDescent="0.2">
      <c r="A17" s="176"/>
      <c r="B17" s="179"/>
      <c r="C17" s="180"/>
    </row>
    <row r="18" spans="1:3" x14ac:dyDescent="0.2">
      <c r="A18" s="176"/>
      <c r="B18" s="179"/>
      <c r="C18" s="180"/>
    </row>
    <row r="19" spans="1:3" x14ac:dyDescent="0.2">
      <c r="A19" s="176"/>
      <c r="B19" s="179"/>
      <c r="C19" s="180"/>
    </row>
    <row r="20" spans="1:3" x14ac:dyDescent="0.2">
      <c r="A20" s="176"/>
      <c r="B20" s="179"/>
      <c r="C20" s="180"/>
    </row>
    <row r="21" spans="1:3" x14ac:dyDescent="0.2">
      <c r="A21" s="176"/>
      <c r="B21" s="179"/>
      <c r="C21" s="180"/>
    </row>
    <row r="22" spans="1:3" x14ac:dyDescent="0.2">
      <c r="A22" s="176"/>
      <c r="B22" s="179"/>
      <c r="C22" s="180"/>
    </row>
    <row r="23" spans="1:3" x14ac:dyDescent="0.2">
      <c r="A23" s="176"/>
      <c r="B23" s="179"/>
      <c r="C23" s="180"/>
    </row>
    <row r="24" spans="1:3" x14ac:dyDescent="0.2">
      <c r="A24" s="176"/>
      <c r="B24" s="179"/>
      <c r="C24" s="180"/>
    </row>
    <row r="25" spans="1:3" x14ac:dyDescent="0.2">
      <c r="A25" s="176"/>
      <c r="B25" s="179"/>
      <c r="C25" s="180"/>
    </row>
    <row r="26" spans="1:3" x14ac:dyDescent="0.2">
      <c r="A26" s="176"/>
      <c r="B26" s="179"/>
      <c r="C26" s="180"/>
    </row>
    <row r="27" spans="1:3" x14ac:dyDescent="0.2">
      <c r="A27" s="176"/>
      <c r="B27" s="179"/>
      <c r="C27" s="180"/>
    </row>
    <row r="28" spans="1:3" x14ac:dyDescent="0.2">
      <c r="A28" s="176"/>
      <c r="B28" s="179"/>
      <c r="C28" s="180"/>
    </row>
    <row r="29" spans="1:3" x14ac:dyDescent="0.2">
      <c r="A29" s="176"/>
      <c r="B29" s="179"/>
      <c r="C29" s="180"/>
    </row>
    <row r="30" spans="1:3" x14ac:dyDescent="0.2">
      <c r="A30" s="176"/>
      <c r="B30" s="179"/>
      <c r="C30" s="180"/>
    </row>
    <row r="31" spans="1:3" x14ac:dyDescent="0.2">
      <c r="A31" s="176"/>
      <c r="B31" s="179"/>
      <c r="C31" s="180"/>
    </row>
    <row r="32" spans="1:3" x14ac:dyDescent="0.2">
      <c r="A32" s="176"/>
      <c r="B32" s="179"/>
      <c r="C32" s="180"/>
    </row>
    <row r="33" spans="1:5" x14ac:dyDescent="0.2">
      <c r="A33" s="176"/>
      <c r="B33" s="179"/>
      <c r="C33" s="180"/>
    </row>
    <row r="34" spans="1:5" s="90" customFormat="1" ht="21" customHeight="1" x14ac:dyDescent="0.2">
      <c r="A34" s="91" t="s">
        <v>3</v>
      </c>
      <c r="B34" s="177" t="str">
        <f>IF(SUM(B11:B33)=0,"",SUM(B11:B33))</f>
        <v/>
      </c>
      <c r="C34" s="178" t="str">
        <f>IF(SUM(C11:C33)=0,"",SUM(C11:C33))</f>
        <v/>
      </c>
    </row>
    <row r="35" spans="1:5" x14ac:dyDescent="0.2">
      <c r="D35" s="137"/>
      <c r="E35" s="137"/>
    </row>
    <row r="36" spans="1:5" s="138" customFormat="1" ht="14.25" x14ac:dyDescent="0.2">
      <c r="A36" s="140"/>
      <c r="B36" s="139"/>
      <c r="C36" s="139"/>
      <c r="D36" s="139"/>
      <c r="E36" s="139"/>
    </row>
    <row r="37" spans="1:5" x14ac:dyDescent="0.2">
      <c r="D37" s="137"/>
      <c r="E37" s="137"/>
    </row>
    <row r="38" spans="1:5" x14ac:dyDescent="0.2">
      <c r="D38" s="137"/>
      <c r="E38" s="137"/>
    </row>
  </sheetData>
  <sheetProtection algorithmName="SHA-512" hashValue="g4T4ri7EVLr6u3fgapRS/nKKU9q/vjGDjm4dgxb/VT7LUUp7TmQPAHWDa8TgPNd9uTnilxx/F61lYvGdUdeatw==" saltValue="gL95ygq3YygYw0mFTWwq3g==" spinCount="100000" sheet="1" selectLockedCells="1"/>
  <mergeCells count="2">
    <mergeCell ref="A3:C3"/>
    <mergeCell ref="A5:C5"/>
  </mergeCells>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2"/>
  <sheetViews>
    <sheetView zoomScaleNormal="100" workbookViewId="0">
      <selection activeCell="A11" sqref="A11"/>
    </sheetView>
  </sheetViews>
  <sheetFormatPr baseColWidth="10" defaultRowHeight="12.75" x14ac:dyDescent="0.2"/>
  <cols>
    <col min="1" max="1" width="42.85546875" style="79" customWidth="1"/>
    <col min="2" max="2" width="31.42578125" style="79" customWidth="1"/>
    <col min="3" max="3" width="32.28515625" style="79" customWidth="1"/>
    <col min="4" max="4" width="15.7109375" style="79" customWidth="1"/>
    <col min="5" max="16384" width="11.42578125" style="79"/>
  </cols>
  <sheetData>
    <row r="1" spans="1:3" ht="18.75" customHeight="1" x14ac:dyDescent="0.25">
      <c r="A1" s="97" t="s">
        <v>53</v>
      </c>
    </row>
    <row r="3" spans="1:3" s="2" customFormat="1" x14ac:dyDescent="0.2">
      <c r="A3" s="204" t="str">
        <f>IF(Erläuterungen!C7 = "","",CONCATENATE(Erläuterungen!A7,":"," ",Erläuterungen!C7))</f>
        <v/>
      </c>
      <c r="B3" s="204"/>
      <c r="C3" s="204"/>
    </row>
    <row r="4" spans="1:3" s="2" customFormat="1" ht="5.25" customHeight="1" x14ac:dyDescent="0.2">
      <c r="C4" s="3"/>
    </row>
    <row r="5" spans="1:3" s="2" customFormat="1" x14ac:dyDescent="0.2">
      <c r="A5" s="204" t="str">
        <f>IF(Erläuterungen!C9 = "","",CONCATENATE(Erläuterungen!A9,":"," ",Erläuterungen!C9))</f>
        <v/>
      </c>
      <c r="B5" s="204"/>
      <c r="C5" s="204"/>
    </row>
    <row r="6" spans="1:3" x14ac:dyDescent="0.2">
      <c r="A6" s="96"/>
      <c r="B6" s="96"/>
    </row>
    <row r="8" spans="1:3" x14ac:dyDescent="0.2">
      <c r="A8" s="93">
        <v>1</v>
      </c>
      <c r="B8" s="93">
        <v>2</v>
      </c>
      <c r="C8" s="92">
        <v>3</v>
      </c>
    </row>
    <row r="9" spans="1:3" s="90" customFormat="1" ht="21.75" customHeight="1" x14ac:dyDescent="0.2">
      <c r="A9" s="95" t="s">
        <v>52</v>
      </c>
      <c r="B9" s="95" t="s">
        <v>36</v>
      </c>
      <c r="C9" s="94" t="s">
        <v>37</v>
      </c>
    </row>
    <row r="10" spans="1:3" x14ac:dyDescent="0.2">
      <c r="A10" s="93" t="s">
        <v>7</v>
      </c>
      <c r="B10" s="93" t="s">
        <v>7</v>
      </c>
      <c r="C10" s="92" t="s">
        <v>7</v>
      </c>
    </row>
    <row r="11" spans="1:3" x14ac:dyDescent="0.2">
      <c r="A11" s="176"/>
      <c r="B11" s="179"/>
      <c r="C11" s="180"/>
    </row>
    <row r="12" spans="1:3" x14ac:dyDescent="0.2">
      <c r="A12" s="176"/>
      <c r="B12" s="179"/>
      <c r="C12" s="180"/>
    </row>
    <row r="13" spans="1:3" x14ac:dyDescent="0.2">
      <c r="A13" s="176"/>
      <c r="B13" s="179"/>
      <c r="C13" s="180"/>
    </row>
    <row r="14" spans="1:3" x14ac:dyDescent="0.2">
      <c r="A14" s="176"/>
      <c r="B14" s="179"/>
      <c r="C14" s="180"/>
    </row>
    <row r="15" spans="1:3" x14ac:dyDescent="0.2">
      <c r="A15" s="176"/>
      <c r="B15" s="179"/>
      <c r="C15" s="180"/>
    </row>
    <row r="16" spans="1:3" x14ac:dyDescent="0.2">
      <c r="A16" s="176"/>
      <c r="B16" s="179"/>
      <c r="C16" s="180"/>
    </row>
    <row r="17" spans="1:3" x14ac:dyDescent="0.2">
      <c r="A17" s="176"/>
      <c r="B17" s="179"/>
      <c r="C17" s="180"/>
    </row>
    <row r="18" spans="1:3" x14ac:dyDescent="0.2">
      <c r="A18" s="176"/>
      <c r="B18" s="179"/>
      <c r="C18" s="180"/>
    </row>
    <row r="19" spans="1:3" x14ac:dyDescent="0.2">
      <c r="A19" s="176"/>
      <c r="B19" s="179"/>
      <c r="C19" s="180"/>
    </row>
    <row r="20" spans="1:3" x14ac:dyDescent="0.2">
      <c r="A20" s="176"/>
      <c r="B20" s="179"/>
      <c r="C20" s="180"/>
    </row>
    <row r="21" spans="1:3" x14ac:dyDescent="0.2">
      <c r="A21" s="176"/>
      <c r="B21" s="179"/>
      <c r="C21" s="180"/>
    </row>
    <row r="22" spans="1:3" x14ac:dyDescent="0.2">
      <c r="A22" s="176"/>
      <c r="B22" s="179"/>
      <c r="C22" s="180"/>
    </row>
    <row r="23" spans="1:3" x14ac:dyDescent="0.2">
      <c r="A23" s="176"/>
      <c r="B23" s="179"/>
      <c r="C23" s="180"/>
    </row>
    <row r="24" spans="1:3" x14ac:dyDescent="0.2">
      <c r="A24" s="176"/>
      <c r="B24" s="179"/>
      <c r="C24" s="180"/>
    </row>
    <row r="25" spans="1:3" x14ac:dyDescent="0.2">
      <c r="A25" s="176"/>
      <c r="B25" s="179"/>
      <c r="C25" s="180"/>
    </row>
    <row r="26" spans="1:3" x14ac:dyDescent="0.2">
      <c r="A26" s="176"/>
      <c r="B26" s="179"/>
      <c r="C26" s="180"/>
    </row>
    <row r="27" spans="1:3" x14ac:dyDescent="0.2">
      <c r="A27" s="176"/>
      <c r="B27" s="179"/>
      <c r="C27" s="180"/>
    </row>
    <row r="28" spans="1:3" x14ac:dyDescent="0.2">
      <c r="A28" s="176"/>
      <c r="B28" s="179"/>
      <c r="C28" s="180"/>
    </row>
    <row r="29" spans="1:3" x14ac:dyDescent="0.2">
      <c r="A29" s="176"/>
      <c r="B29" s="179"/>
      <c r="C29" s="180"/>
    </row>
    <row r="30" spans="1:3" x14ac:dyDescent="0.2">
      <c r="A30" s="176"/>
      <c r="B30" s="179"/>
      <c r="C30" s="180"/>
    </row>
    <row r="31" spans="1:3" x14ac:dyDescent="0.2">
      <c r="A31" s="176"/>
      <c r="B31" s="179"/>
      <c r="C31" s="180"/>
    </row>
    <row r="32" spans="1:3" x14ac:dyDescent="0.2">
      <c r="A32" s="176"/>
      <c r="B32" s="179"/>
      <c r="C32" s="180"/>
    </row>
    <row r="33" spans="1:3" x14ac:dyDescent="0.2">
      <c r="A33" s="176"/>
      <c r="B33" s="179"/>
      <c r="C33" s="180"/>
    </row>
    <row r="34" spans="1:3" x14ac:dyDescent="0.2">
      <c r="A34" s="176"/>
      <c r="B34" s="179"/>
      <c r="C34" s="180"/>
    </row>
    <row r="35" spans="1:3" x14ac:dyDescent="0.2">
      <c r="A35" s="176"/>
      <c r="B35" s="179"/>
      <c r="C35" s="180"/>
    </row>
    <row r="36" spans="1:3" x14ac:dyDescent="0.2">
      <c r="A36" s="176"/>
      <c r="B36" s="179"/>
      <c r="C36" s="180"/>
    </row>
    <row r="37" spans="1:3" x14ac:dyDescent="0.2">
      <c r="A37" s="176"/>
      <c r="B37" s="179"/>
      <c r="C37" s="180"/>
    </row>
    <row r="38" spans="1:3" s="90" customFormat="1" ht="21" customHeight="1" x14ac:dyDescent="0.2">
      <c r="A38" s="91" t="s">
        <v>3</v>
      </c>
      <c r="B38" s="177" t="str">
        <f>IF(SUM(B11:B37)=0,"",SUM(B11:B37))</f>
        <v/>
      </c>
      <c r="C38" s="178" t="str">
        <f>IF(SUM(C11:C37)=0,"",SUM(C11:C37))</f>
        <v/>
      </c>
    </row>
    <row r="41" spans="1:3" ht="12.75" customHeight="1" thickBot="1" x14ac:dyDescent="0.25"/>
    <row r="42" spans="1:3" ht="3.75" customHeight="1" x14ac:dyDescent="0.2">
      <c r="A42" s="89"/>
      <c r="B42" s="88"/>
      <c r="C42" s="87"/>
    </row>
    <row r="43" spans="1:3" ht="15.75" x14ac:dyDescent="0.25">
      <c r="A43" s="86" t="s">
        <v>40</v>
      </c>
      <c r="B43" s="84"/>
      <c r="C43" s="83"/>
    </row>
    <row r="44" spans="1:3" ht="3.75" customHeight="1" x14ac:dyDescent="0.2">
      <c r="A44" s="85"/>
      <c r="B44" s="84"/>
      <c r="C44" s="83"/>
    </row>
    <row r="45" spans="1:3" ht="12.75" customHeight="1" x14ac:dyDescent="0.2">
      <c r="A45" s="229" t="s">
        <v>70</v>
      </c>
      <c r="B45" s="230"/>
      <c r="C45" s="231"/>
    </row>
    <row r="46" spans="1:3" ht="12.75" customHeight="1" x14ac:dyDescent="0.2">
      <c r="A46" s="229"/>
      <c r="B46" s="230"/>
      <c r="C46" s="231"/>
    </row>
    <row r="47" spans="1:3" ht="12.75" customHeight="1" x14ac:dyDescent="0.2">
      <c r="A47" s="229"/>
      <c r="B47" s="230"/>
      <c r="C47" s="231"/>
    </row>
    <row r="48" spans="1:3" ht="8.25" customHeight="1" x14ac:dyDescent="0.2">
      <c r="A48" s="229"/>
      <c r="B48" s="230"/>
      <c r="C48" s="231"/>
    </row>
    <row r="49" spans="1:3" ht="29.25" customHeight="1" x14ac:dyDescent="0.2">
      <c r="A49" s="229" t="s">
        <v>71</v>
      </c>
      <c r="B49" s="230"/>
      <c r="C49" s="231"/>
    </row>
    <row r="50" spans="1:3" ht="8.25" customHeight="1" x14ac:dyDescent="0.2">
      <c r="A50" s="144"/>
      <c r="B50" s="145"/>
      <c r="C50" s="146"/>
    </row>
    <row r="51" spans="1:3" ht="15" customHeight="1" x14ac:dyDescent="0.2">
      <c r="A51" s="229" t="s">
        <v>51</v>
      </c>
      <c r="B51" s="230"/>
      <c r="C51" s="231"/>
    </row>
    <row r="52" spans="1:3" ht="5.25" customHeight="1" thickBot="1" x14ac:dyDescent="0.25">
      <c r="A52" s="82"/>
      <c r="B52" s="81"/>
      <c r="C52" s="80"/>
    </row>
  </sheetData>
  <sheetProtection algorithmName="SHA-512" hashValue="9pGnH+CNSD1+p5Pr8BQwFLKPIU2iURNYQp1UsPf5mAgS0GE1PCjAp+CyalIyXsGqyG07DnC0eMt5ExORRomG8g==" saltValue="HoTEXgCORRvq1GKRUklWQw==" spinCount="100000" sheet="1" selectLockedCells="1"/>
  <mergeCells count="5">
    <mergeCell ref="A45:C48"/>
    <mergeCell ref="A51:C51"/>
    <mergeCell ref="A3:C3"/>
    <mergeCell ref="A5:C5"/>
    <mergeCell ref="A49:C49"/>
  </mergeCells>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H58"/>
  <sheetViews>
    <sheetView zoomScaleNormal="100" workbookViewId="0">
      <selection activeCell="C7" sqref="C7"/>
    </sheetView>
  </sheetViews>
  <sheetFormatPr baseColWidth="10" defaultRowHeight="14.25" x14ac:dyDescent="0.2"/>
  <cols>
    <col min="1" max="1" width="6.42578125" style="12" bestFit="1" customWidth="1"/>
    <col min="2" max="2" width="18.5703125" style="12" customWidth="1"/>
    <col min="3" max="3" width="16.28515625" style="12" bestFit="1" customWidth="1"/>
    <col min="4" max="4" width="35.7109375" style="12" customWidth="1"/>
    <col min="5" max="5" width="19.85546875" style="12" bestFit="1" customWidth="1"/>
    <col min="6" max="6" width="12.42578125" style="12" bestFit="1" customWidth="1"/>
    <col min="7" max="8" width="14.28515625" style="12" customWidth="1"/>
    <col min="9" max="16384" width="11.42578125" style="12"/>
  </cols>
  <sheetData>
    <row r="1" spans="1:8" s="11" customFormat="1" ht="23.25" x14ac:dyDescent="0.35">
      <c r="A1" s="11" t="s">
        <v>12</v>
      </c>
    </row>
    <row r="3" spans="1:8" s="2" customFormat="1" ht="12.75" x14ac:dyDescent="0.2">
      <c r="A3" s="204" t="str">
        <f>IF(Erläuterungen!C7 = "","",CONCATENATE(Erläuterungen!A7,":"," ",Erläuterungen!C7))</f>
        <v/>
      </c>
      <c r="B3" s="204"/>
      <c r="C3" s="204"/>
    </row>
    <row r="4" spans="1:8" s="2" customFormat="1" ht="5.25" customHeight="1" x14ac:dyDescent="0.2">
      <c r="C4" s="3"/>
    </row>
    <row r="5" spans="1:8" s="2" customFormat="1" ht="12.75" x14ac:dyDescent="0.2">
      <c r="A5" s="204" t="str">
        <f>IF(Erläuterungen!C9 = "","",CONCATENATE(Erläuterungen!A9,":"," ",Erläuterungen!C9))</f>
        <v/>
      </c>
      <c r="B5" s="204"/>
      <c r="C5" s="204"/>
    </row>
    <row r="6" spans="1:8" ht="5.25" customHeight="1" x14ac:dyDescent="0.2"/>
    <row r="7" spans="1:8" x14ac:dyDescent="0.2">
      <c r="B7" s="66" t="s">
        <v>50</v>
      </c>
      <c r="C7" s="181"/>
    </row>
    <row r="9" spans="1:8" s="13" customFormat="1" ht="11.25" x14ac:dyDescent="0.2">
      <c r="A9" s="31">
        <v>1</v>
      </c>
      <c r="B9" s="31">
        <v>2</v>
      </c>
      <c r="C9" s="31">
        <v>3</v>
      </c>
      <c r="D9" s="31">
        <v>4</v>
      </c>
      <c r="E9" s="31">
        <v>5</v>
      </c>
      <c r="F9" s="31">
        <v>6</v>
      </c>
      <c r="G9" s="31">
        <v>7</v>
      </c>
      <c r="H9" s="31">
        <v>8</v>
      </c>
    </row>
    <row r="10" spans="1:8" s="14" customFormat="1" ht="42.75" x14ac:dyDescent="0.2">
      <c r="A10" s="32" t="s">
        <v>28</v>
      </c>
      <c r="B10" s="32" t="s">
        <v>29</v>
      </c>
      <c r="C10" s="32" t="s">
        <v>30</v>
      </c>
      <c r="D10" s="32" t="s">
        <v>31</v>
      </c>
      <c r="E10" s="32" t="s">
        <v>32</v>
      </c>
      <c r="F10" s="32" t="s">
        <v>33</v>
      </c>
      <c r="G10" s="32" t="s">
        <v>85</v>
      </c>
      <c r="H10" s="32" t="s">
        <v>86</v>
      </c>
    </row>
    <row r="11" spans="1:8" s="15" customFormat="1" ht="11.25" x14ac:dyDescent="0.2">
      <c r="A11" s="33" t="s">
        <v>7</v>
      </c>
      <c r="B11" s="33" t="s">
        <v>7</v>
      </c>
      <c r="C11" s="33" t="s">
        <v>7</v>
      </c>
      <c r="D11" s="33" t="s">
        <v>84</v>
      </c>
      <c r="E11" s="33" t="s">
        <v>7</v>
      </c>
      <c r="F11" s="33" t="s">
        <v>7</v>
      </c>
      <c r="G11" s="33" t="s">
        <v>5</v>
      </c>
      <c r="H11" s="33" t="s">
        <v>5</v>
      </c>
    </row>
    <row r="12" spans="1:8" x14ac:dyDescent="0.2">
      <c r="A12" s="67">
        <v>1</v>
      </c>
      <c r="B12" s="68"/>
      <c r="C12" s="69"/>
      <c r="D12" s="68"/>
      <c r="E12" s="69"/>
      <c r="F12" s="70"/>
      <c r="G12" s="159" t="str">
        <f>IF(B12="","",MIN(ROUNDUP((C12*E12*Grenzen!$A$13/12*F12),0),Grenzen!$A$13))</f>
        <v/>
      </c>
      <c r="H12" s="71" t="str">
        <f>IF(OR(B12="",$C$7=""),"",(VLOOKUP($C$7,Grenzen!$A$3:$C$11,IF(D12=Grenzen!$C$1,3,2))*G12))</f>
        <v/>
      </c>
    </row>
    <row r="13" spans="1:8" x14ac:dyDescent="0.2">
      <c r="A13" s="67">
        <v>2</v>
      </c>
      <c r="B13" s="68"/>
      <c r="C13" s="69"/>
      <c r="D13" s="68"/>
      <c r="E13" s="69"/>
      <c r="F13" s="70"/>
      <c r="G13" s="159" t="str">
        <f>IF(B13="","",MIN(ROUNDUP((C13*E13*Grenzen!$A$13/12*F13),0),Grenzen!$A$13))</f>
        <v/>
      </c>
      <c r="H13" s="71" t="str">
        <f>IF(OR(B13="",$C$7=""),"",(VLOOKUP($C$7,Grenzen!$A$3:$C$11,IF(D13=Grenzen!$C$1,3,2))*G13))</f>
        <v/>
      </c>
    </row>
    <row r="14" spans="1:8" x14ac:dyDescent="0.2">
      <c r="A14" s="67">
        <v>3</v>
      </c>
      <c r="B14" s="68"/>
      <c r="C14" s="69"/>
      <c r="D14" s="68"/>
      <c r="E14" s="69"/>
      <c r="F14" s="70"/>
      <c r="G14" s="159" t="str">
        <f>IF(B14="","",MIN(ROUNDUP((C14*E14*Grenzen!$A$13/12*F14),0),Grenzen!$A$13))</f>
        <v/>
      </c>
      <c r="H14" s="71" t="str">
        <f>IF(OR(B14="",$C$7=""),"",(VLOOKUP($C$7,Grenzen!$A$3:$C$11,IF(D14=Grenzen!$C$1,3,2))*G14))</f>
        <v/>
      </c>
    </row>
    <row r="15" spans="1:8" x14ac:dyDescent="0.2">
      <c r="A15" s="67">
        <v>4</v>
      </c>
      <c r="B15" s="68"/>
      <c r="C15" s="69"/>
      <c r="D15" s="68"/>
      <c r="E15" s="69"/>
      <c r="F15" s="70"/>
      <c r="G15" s="159" t="str">
        <f>IF(B15="","",MIN(ROUNDUP((C15*E15*Grenzen!$A$13/12*F15),0),Grenzen!$A$13))</f>
        <v/>
      </c>
      <c r="H15" s="71" t="str">
        <f>IF(OR(B15="",$C$7=""),"",(VLOOKUP($C$7,Grenzen!$A$3:$C$11,IF(D15=Grenzen!$C$1,3,2))*G15))</f>
        <v/>
      </c>
    </row>
    <row r="16" spans="1:8" x14ac:dyDescent="0.2">
      <c r="A16" s="67">
        <v>5</v>
      </c>
      <c r="B16" s="68"/>
      <c r="C16" s="69"/>
      <c r="D16" s="68"/>
      <c r="E16" s="69"/>
      <c r="F16" s="70"/>
      <c r="G16" s="159" t="str">
        <f>IF(B16="","",MIN(ROUNDUP((C16*E16*Grenzen!$A$13/12*F16),0),Grenzen!$A$13))</f>
        <v/>
      </c>
      <c r="H16" s="71" t="str">
        <f>IF(OR(B16="",$C$7=""),"",(VLOOKUP($C$7,Grenzen!$A$3:$C$11,IF(D16=Grenzen!$C$1,3,2))*G16))</f>
        <v/>
      </c>
    </row>
    <row r="17" spans="1:8" x14ac:dyDescent="0.2">
      <c r="A17" s="67">
        <v>6</v>
      </c>
      <c r="B17" s="68"/>
      <c r="C17" s="69"/>
      <c r="D17" s="68"/>
      <c r="E17" s="69"/>
      <c r="F17" s="70"/>
      <c r="G17" s="159" t="str">
        <f>IF(B17="","",MIN(ROUNDUP((C17*E17*Grenzen!$A$13/12*F17),0),Grenzen!$A$13))</f>
        <v/>
      </c>
      <c r="H17" s="71" t="str">
        <f>IF(OR(B17="",$C$7=""),"",(VLOOKUP($C$7,Grenzen!$A$3:$C$11,IF(D17=Grenzen!$C$1,3,2))*G17))</f>
        <v/>
      </c>
    </row>
    <row r="18" spans="1:8" x14ac:dyDescent="0.2">
      <c r="A18" s="67">
        <v>7</v>
      </c>
      <c r="B18" s="68"/>
      <c r="C18" s="69"/>
      <c r="D18" s="68"/>
      <c r="E18" s="69"/>
      <c r="F18" s="70"/>
      <c r="G18" s="159" t="str">
        <f>IF(B18="","",MIN(ROUNDUP((C18*E18*Grenzen!$A$13/12*F18),0),Grenzen!$A$13))</f>
        <v/>
      </c>
      <c r="H18" s="71" t="str">
        <f>IF(OR(B18="",$C$7=""),"",(VLOOKUP($C$7,Grenzen!$A$3:$C$11,IF(D18=Grenzen!$C$1,3,2))*G18))</f>
        <v/>
      </c>
    </row>
    <row r="19" spans="1:8" x14ac:dyDescent="0.2">
      <c r="A19" s="67">
        <v>8</v>
      </c>
      <c r="B19" s="68"/>
      <c r="C19" s="69"/>
      <c r="D19" s="68"/>
      <c r="E19" s="69"/>
      <c r="F19" s="70"/>
      <c r="G19" s="159" t="str">
        <f>IF(B19="","",MIN(ROUNDUP((C19*E19*Grenzen!$A$13/12*F19),0),Grenzen!$A$13))</f>
        <v/>
      </c>
      <c r="H19" s="71" t="str">
        <f>IF(OR(B19="",$C$7=""),"",(VLOOKUP($C$7,Grenzen!$A$3:$C$11,IF(D19=Grenzen!$C$1,3,2))*G19))</f>
        <v/>
      </c>
    </row>
    <row r="20" spans="1:8" x14ac:dyDescent="0.2">
      <c r="A20" s="67">
        <v>9</v>
      </c>
      <c r="B20" s="68"/>
      <c r="C20" s="69"/>
      <c r="D20" s="68"/>
      <c r="E20" s="69"/>
      <c r="F20" s="70"/>
      <c r="G20" s="159" t="str">
        <f>IF(B20="","",MIN(ROUNDUP((C20*E20*Grenzen!$A$13/12*F20),0),Grenzen!$A$13))</f>
        <v/>
      </c>
      <c r="H20" s="71" t="str">
        <f>IF(OR(B20="",$C$7=""),"",(VLOOKUP($C$7,Grenzen!$A$3:$C$11,IF(D20=Grenzen!$C$1,3,2))*G20))</f>
        <v/>
      </c>
    </row>
    <row r="21" spans="1:8" x14ac:dyDescent="0.2">
      <c r="A21" s="67">
        <v>10</v>
      </c>
      <c r="B21" s="68"/>
      <c r="C21" s="69"/>
      <c r="D21" s="68"/>
      <c r="E21" s="69"/>
      <c r="F21" s="70"/>
      <c r="G21" s="159" t="str">
        <f>IF(B21="","",MIN(ROUNDUP((C21*E21*Grenzen!$A$13/12*F21),0),Grenzen!$A$13))</f>
        <v/>
      </c>
      <c r="H21" s="71" t="str">
        <f>IF(OR(B21="",$C$7=""),"",(VLOOKUP($C$7,Grenzen!$A$3:$C$11,IF(D21=Grenzen!$C$1,3,2))*G21))</f>
        <v/>
      </c>
    </row>
    <row r="22" spans="1:8" x14ac:dyDescent="0.2">
      <c r="A22" s="67">
        <v>11</v>
      </c>
      <c r="B22" s="68"/>
      <c r="C22" s="69"/>
      <c r="D22" s="68"/>
      <c r="E22" s="69"/>
      <c r="F22" s="70"/>
      <c r="G22" s="159" t="str">
        <f>IF(B22="","",MIN(ROUNDUP((C22*E22*Grenzen!$A$13/12*F22),0),Grenzen!$A$13))</f>
        <v/>
      </c>
      <c r="H22" s="71" t="str">
        <f>IF(OR(B22="",$C$7=""),"",(VLOOKUP($C$7,Grenzen!$A$3:$C$11,IF(D22=Grenzen!$C$1,3,2))*G22))</f>
        <v/>
      </c>
    </row>
    <row r="23" spans="1:8" x14ac:dyDescent="0.2">
      <c r="A23" s="67">
        <v>12</v>
      </c>
      <c r="B23" s="68"/>
      <c r="C23" s="69"/>
      <c r="D23" s="68"/>
      <c r="E23" s="69"/>
      <c r="F23" s="70"/>
      <c r="G23" s="159" t="str">
        <f>IF(B23="","",MIN(ROUNDUP((C23*E23*Grenzen!$A$13/12*F23),0),Grenzen!$A$13))</f>
        <v/>
      </c>
      <c r="H23" s="71" t="str">
        <f>IF(OR(B23="",$C$7=""),"",(VLOOKUP($C$7,Grenzen!$A$3:$C$11,IF(D23=Grenzen!$C$1,3,2))*G23))</f>
        <v/>
      </c>
    </row>
    <row r="24" spans="1:8" x14ac:dyDescent="0.2">
      <c r="A24" s="67">
        <v>13</v>
      </c>
      <c r="B24" s="68"/>
      <c r="C24" s="69"/>
      <c r="D24" s="68"/>
      <c r="E24" s="69"/>
      <c r="F24" s="70"/>
      <c r="G24" s="159" t="str">
        <f>IF(B24="","",MIN(ROUNDUP((C24*E24*Grenzen!$A$13/12*F24),0),Grenzen!$A$13))</f>
        <v/>
      </c>
      <c r="H24" s="71" t="str">
        <f>IF(OR(B24="",$C$7=""),"",(VLOOKUP($C$7,Grenzen!$A$3:$C$11,IF(D24=Grenzen!$C$1,3,2))*G24))</f>
        <v/>
      </c>
    </row>
    <row r="25" spans="1:8" x14ac:dyDescent="0.2">
      <c r="A25" s="67">
        <v>14</v>
      </c>
      <c r="B25" s="68"/>
      <c r="C25" s="69"/>
      <c r="D25" s="68"/>
      <c r="E25" s="69"/>
      <c r="F25" s="70"/>
      <c r="G25" s="159" t="str">
        <f>IF(B25="","",MIN(ROUNDUP((C25*E25*Grenzen!$A$13/12*F25),0),Grenzen!$A$13))</f>
        <v/>
      </c>
      <c r="H25" s="71" t="str">
        <f>IF(OR(B25="",$C$7=""),"",(VLOOKUP($C$7,Grenzen!$A$3:$C$11,IF(D25=Grenzen!$C$1,3,2))*G25))</f>
        <v/>
      </c>
    </row>
    <row r="26" spans="1:8" x14ac:dyDescent="0.2">
      <c r="A26" s="67">
        <v>15</v>
      </c>
      <c r="B26" s="68"/>
      <c r="C26" s="69"/>
      <c r="D26" s="68"/>
      <c r="E26" s="69"/>
      <c r="F26" s="70"/>
      <c r="G26" s="159" t="str">
        <f>IF(B26="","",MIN(ROUNDUP((C26*E26*Grenzen!$A$13/12*F26),0),Grenzen!$A$13))</f>
        <v/>
      </c>
      <c r="H26" s="71" t="str">
        <f>IF(OR(B26="",$C$7=""),"",(VLOOKUP($C$7,Grenzen!$A$3:$C$11,IF(D26=Grenzen!$C$1,3,2))*G26))</f>
        <v/>
      </c>
    </row>
    <row r="27" spans="1:8" x14ac:dyDescent="0.2">
      <c r="A27" s="72"/>
      <c r="B27" s="72"/>
      <c r="C27" s="72"/>
      <c r="D27" s="72"/>
      <c r="E27" s="72"/>
      <c r="F27" s="73" t="s">
        <v>3</v>
      </c>
      <c r="G27" s="159">
        <f>SUM(G12:G26)</f>
        <v>0</v>
      </c>
      <c r="H27" s="71">
        <f>SUM(H12:H26)</f>
        <v>0</v>
      </c>
    </row>
    <row r="29" spans="1:8" x14ac:dyDescent="0.2">
      <c r="F29" s="12" t="s">
        <v>35</v>
      </c>
      <c r="H29" s="16">
        <f>ROUND(H27*15/100,2)</f>
        <v>0</v>
      </c>
    </row>
    <row r="30" spans="1:8" ht="15" thickBot="1" x14ac:dyDescent="0.25"/>
    <row r="31" spans="1:8" s="2" customFormat="1" ht="3.75" customHeight="1" x14ac:dyDescent="0.2">
      <c r="A31" s="40"/>
      <c r="B31" s="41"/>
      <c r="C31" s="41"/>
      <c r="D31" s="41"/>
      <c r="E31" s="41"/>
      <c r="F31" s="41"/>
      <c r="G31" s="41"/>
      <c r="H31" s="42"/>
    </row>
    <row r="32" spans="1:8" s="2" customFormat="1" ht="15.75" x14ac:dyDescent="0.25">
      <c r="A32" s="43" t="s">
        <v>40</v>
      </c>
      <c r="B32" s="44"/>
      <c r="C32" s="44"/>
      <c r="D32" s="44"/>
      <c r="E32" s="44"/>
      <c r="F32" s="44"/>
      <c r="G32" s="44"/>
      <c r="H32" s="45"/>
    </row>
    <row r="33" spans="1:8" s="2" customFormat="1" ht="3.75" customHeight="1" x14ac:dyDescent="0.25">
      <c r="A33" s="43"/>
      <c r="B33" s="44"/>
      <c r="C33" s="44"/>
      <c r="D33" s="44"/>
      <c r="E33" s="44"/>
      <c r="F33" s="44"/>
      <c r="G33" s="44"/>
      <c r="H33" s="45"/>
    </row>
    <row r="34" spans="1:8" s="2" customFormat="1" ht="15.75" x14ac:dyDescent="0.25">
      <c r="A34" s="43" t="s">
        <v>92</v>
      </c>
      <c r="B34" s="44"/>
      <c r="C34" s="44"/>
      <c r="D34" s="44"/>
      <c r="E34" s="44"/>
      <c r="F34" s="44"/>
      <c r="G34" s="44"/>
      <c r="H34" s="45"/>
    </row>
    <row r="35" spans="1:8" s="2" customFormat="1" ht="46.5" customHeight="1" x14ac:dyDescent="0.2">
      <c r="A35" s="232" t="s">
        <v>97</v>
      </c>
      <c r="B35" s="233"/>
      <c r="C35" s="233"/>
      <c r="D35" s="233"/>
      <c r="E35" s="233"/>
      <c r="F35" s="233"/>
      <c r="G35" s="233"/>
      <c r="H35" s="234"/>
    </row>
    <row r="36" spans="1:8" s="2" customFormat="1" ht="46.5" customHeight="1" x14ac:dyDescent="0.2">
      <c r="A36" s="232" t="s">
        <v>93</v>
      </c>
      <c r="B36" s="233"/>
      <c r="C36" s="233"/>
      <c r="D36" s="233"/>
      <c r="E36" s="233"/>
      <c r="F36" s="233"/>
      <c r="G36" s="233"/>
      <c r="H36" s="234"/>
    </row>
    <row r="37" spans="1:8" s="2" customFormat="1" ht="46.5" customHeight="1" x14ac:dyDescent="0.2">
      <c r="A37" s="232" t="s">
        <v>95</v>
      </c>
      <c r="B37" s="233"/>
      <c r="C37" s="233"/>
      <c r="D37" s="233"/>
      <c r="E37" s="233"/>
      <c r="F37" s="233"/>
      <c r="G37" s="233"/>
      <c r="H37" s="234"/>
    </row>
    <row r="38" spans="1:8" s="2" customFormat="1" x14ac:dyDescent="0.2">
      <c r="A38" s="232" t="s">
        <v>98</v>
      </c>
      <c r="B38" s="233"/>
      <c r="C38" s="233"/>
      <c r="D38" s="233"/>
      <c r="E38" s="233"/>
      <c r="F38" s="233"/>
      <c r="G38" s="233"/>
      <c r="H38" s="234"/>
    </row>
    <row r="39" spans="1:8" s="2" customFormat="1" ht="3.75" customHeight="1" x14ac:dyDescent="0.25">
      <c r="A39" s="43"/>
      <c r="B39" s="44"/>
      <c r="C39" s="44"/>
      <c r="D39" s="44"/>
      <c r="E39" s="44"/>
      <c r="F39" s="44"/>
      <c r="G39" s="44"/>
      <c r="H39" s="45"/>
    </row>
    <row r="40" spans="1:8" s="2" customFormat="1" ht="15" x14ac:dyDescent="0.25">
      <c r="A40" s="50" t="s">
        <v>41</v>
      </c>
      <c r="B40" s="44"/>
      <c r="C40" s="44"/>
      <c r="D40" s="44"/>
      <c r="E40" s="44"/>
      <c r="F40" s="44"/>
      <c r="G40" s="44"/>
      <c r="H40" s="45"/>
    </row>
    <row r="41" spans="1:8" s="2" customFormat="1" ht="28.5" customHeight="1" x14ac:dyDescent="0.2">
      <c r="A41" s="236" t="s">
        <v>44</v>
      </c>
      <c r="B41" s="233"/>
      <c r="C41" s="233"/>
      <c r="D41" s="233"/>
      <c r="E41" s="233"/>
      <c r="F41" s="233"/>
      <c r="G41" s="233"/>
      <c r="H41" s="234"/>
    </row>
    <row r="42" spans="1:8" s="2" customFormat="1" ht="3.75" customHeight="1" x14ac:dyDescent="0.25">
      <c r="A42" s="43"/>
      <c r="B42" s="44"/>
      <c r="C42" s="44"/>
      <c r="D42" s="44"/>
      <c r="E42" s="44"/>
      <c r="F42" s="44"/>
      <c r="G42" s="44"/>
      <c r="H42" s="45"/>
    </row>
    <row r="43" spans="1:8" s="2" customFormat="1" ht="15" x14ac:dyDescent="0.25">
      <c r="A43" s="50" t="s">
        <v>42</v>
      </c>
      <c r="B43" s="44"/>
      <c r="C43" s="44"/>
      <c r="D43" s="44"/>
      <c r="E43" s="44"/>
      <c r="F43" s="44"/>
      <c r="G43" s="44"/>
      <c r="H43" s="45"/>
    </row>
    <row r="44" spans="1:8" s="2" customFormat="1" ht="57" customHeight="1" x14ac:dyDescent="0.2">
      <c r="A44" s="232" t="s">
        <v>47</v>
      </c>
      <c r="B44" s="233"/>
      <c r="C44" s="233"/>
      <c r="D44" s="233"/>
      <c r="E44" s="233"/>
      <c r="F44" s="233"/>
      <c r="G44" s="233"/>
      <c r="H44" s="234"/>
    </row>
    <row r="45" spans="1:8" s="2" customFormat="1" ht="3.75" customHeight="1" x14ac:dyDescent="0.2">
      <c r="A45" s="149"/>
      <c r="B45" s="150"/>
      <c r="C45" s="150"/>
      <c r="D45" s="150"/>
      <c r="E45" s="150"/>
      <c r="F45" s="150"/>
      <c r="G45" s="150"/>
      <c r="H45" s="151"/>
    </row>
    <row r="46" spans="1:8" s="2" customFormat="1" ht="15" x14ac:dyDescent="0.25">
      <c r="A46" s="50" t="s">
        <v>43</v>
      </c>
      <c r="B46" s="150"/>
      <c r="C46" s="150"/>
      <c r="D46" s="150"/>
      <c r="E46" s="150"/>
      <c r="F46" s="150"/>
      <c r="G46" s="150"/>
      <c r="H46" s="151"/>
    </row>
    <row r="47" spans="1:8" s="2" customFormat="1" x14ac:dyDescent="0.2">
      <c r="A47" s="232" t="s">
        <v>83</v>
      </c>
      <c r="B47" s="233"/>
      <c r="C47" s="233"/>
      <c r="D47" s="233"/>
      <c r="E47" s="233"/>
      <c r="F47" s="233"/>
      <c r="G47" s="233"/>
      <c r="H47" s="234"/>
    </row>
    <row r="48" spans="1:8" s="2" customFormat="1" ht="3.75" customHeight="1" x14ac:dyDescent="0.25">
      <c r="A48" s="43"/>
      <c r="B48" s="44"/>
      <c r="C48" s="44"/>
      <c r="D48" s="44"/>
      <c r="E48" s="44"/>
      <c r="F48" s="44"/>
      <c r="G48" s="44"/>
      <c r="H48" s="45"/>
    </row>
    <row r="49" spans="1:8" s="2" customFormat="1" ht="15" x14ac:dyDescent="0.25">
      <c r="A49" s="50" t="s">
        <v>35</v>
      </c>
      <c r="B49" s="44"/>
      <c r="C49" s="44"/>
      <c r="D49" s="44"/>
      <c r="E49" s="44"/>
      <c r="F49" s="44"/>
      <c r="G49" s="44"/>
      <c r="H49" s="45"/>
    </row>
    <row r="50" spans="1:8" s="2" customFormat="1" ht="60" customHeight="1" x14ac:dyDescent="0.2">
      <c r="A50" s="232" t="s">
        <v>99</v>
      </c>
      <c r="B50" s="233"/>
      <c r="C50" s="233"/>
      <c r="D50" s="233"/>
      <c r="E50" s="233"/>
      <c r="F50" s="233"/>
      <c r="G50" s="233"/>
      <c r="H50" s="234"/>
    </row>
    <row r="51" spans="1:8" s="2" customFormat="1" ht="3.75" customHeight="1" x14ac:dyDescent="0.25">
      <c r="A51" s="43"/>
      <c r="B51" s="44"/>
      <c r="C51" s="44"/>
      <c r="D51" s="44"/>
      <c r="E51" s="44"/>
      <c r="F51" s="44"/>
      <c r="G51" s="44"/>
      <c r="H51" s="45"/>
    </row>
    <row r="52" spans="1:8" s="2" customFormat="1" ht="15" x14ac:dyDescent="0.25">
      <c r="A52" s="50" t="s">
        <v>45</v>
      </c>
      <c r="B52" s="44"/>
      <c r="C52" s="44"/>
      <c r="D52" s="44"/>
      <c r="E52" s="44"/>
      <c r="F52" s="44"/>
      <c r="G52" s="44"/>
      <c r="H52" s="45"/>
    </row>
    <row r="53" spans="1:8" s="2" customFormat="1" ht="28.5" customHeight="1" x14ac:dyDescent="0.2">
      <c r="A53" s="232" t="s">
        <v>100</v>
      </c>
      <c r="B53" s="233"/>
      <c r="C53" s="233"/>
      <c r="D53" s="233"/>
      <c r="E53" s="233"/>
      <c r="F53" s="233"/>
      <c r="G53" s="233"/>
      <c r="H53" s="234"/>
    </row>
    <row r="54" spans="1:8" s="2" customFormat="1" ht="3.75" customHeight="1" x14ac:dyDescent="0.25">
      <c r="A54" s="43"/>
      <c r="B54" s="44"/>
      <c r="C54" s="44"/>
      <c r="D54" s="44"/>
      <c r="E54" s="44"/>
      <c r="F54" s="44"/>
      <c r="G54" s="44"/>
      <c r="H54" s="45"/>
    </row>
    <row r="55" spans="1:8" s="2" customFormat="1" ht="15" x14ac:dyDescent="0.25">
      <c r="A55" s="51" t="s">
        <v>91</v>
      </c>
      <c r="B55" s="44"/>
      <c r="C55" s="44"/>
      <c r="D55" s="44"/>
      <c r="E55" s="44"/>
      <c r="F55" s="44"/>
      <c r="G55" s="44"/>
      <c r="H55" s="45"/>
    </row>
    <row r="56" spans="1:8" s="2" customFormat="1" ht="28.5" customHeight="1" x14ac:dyDescent="0.2">
      <c r="A56" s="235" t="s">
        <v>46</v>
      </c>
      <c r="B56" s="233"/>
      <c r="C56" s="233"/>
      <c r="D56" s="233"/>
      <c r="E56" s="233"/>
      <c r="F56" s="233"/>
      <c r="G56" s="233"/>
      <c r="H56" s="234"/>
    </row>
    <row r="57" spans="1:8" s="2" customFormat="1" ht="3.75" customHeight="1" thickBot="1" x14ac:dyDescent="0.25">
      <c r="A57" s="46"/>
      <c r="B57" s="47"/>
      <c r="C57" s="47"/>
      <c r="D57" s="47"/>
      <c r="E57" s="47"/>
      <c r="F57" s="47"/>
      <c r="G57" s="47"/>
      <c r="H57" s="48"/>
    </row>
    <row r="58" spans="1:8" x14ac:dyDescent="0.2">
      <c r="G58" s="49"/>
      <c r="H58" s="49"/>
    </row>
  </sheetData>
  <sheetProtection algorithmName="SHA-512" hashValue="IupxAsvhunrjn/3dhOGtSu6POnc6p0yszVH7ezGe/Iu1POixEN7X4FpXsgxZbPmkvejNECJJ2iypN0h5ZbsIeQ==" saltValue="+j5Cvujbv3nxs+YzxoVr2A==" spinCount="100000" sheet="1" selectLockedCells="1" sort="0"/>
  <mergeCells count="12">
    <mergeCell ref="A3:C3"/>
    <mergeCell ref="A5:C5"/>
    <mergeCell ref="A50:H50"/>
    <mergeCell ref="A56:H56"/>
    <mergeCell ref="A53:H53"/>
    <mergeCell ref="A41:H41"/>
    <mergeCell ref="A44:H44"/>
    <mergeCell ref="A47:H47"/>
    <mergeCell ref="A35:H35"/>
    <mergeCell ref="A36:H36"/>
    <mergeCell ref="A37:H37"/>
    <mergeCell ref="A38:H38"/>
  </mergeCells>
  <phoneticPr fontId="3" type="noConversion"/>
  <dataValidations count="1">
    <dataValidation type="decimal" operator="lessThanOrEqual" allowBlank="1" showErrorMessage="1" error="Der Beschäftigungsumfang kann nicht höher als 100 % sein. Bitte korrigieren Sie Ihre Eingabe." sqref="C12:C26 E12:E26">
      <formula1>1</formula1>
    </dataValidation>
  </dataValidations>
  <printOptions horizontalCentered="1"/>
  <pageMargins left="0.78740157480314965" right="0.78740157480314965" top="0.78740157480314965" bottom="0.78740157480314965" header="0.39370078740157483" footer="0.19685039370078741"/>
  <pageSetup paperSize="9" scale="95" orientation="landscape" r:id="rId1"/>
  <headerFooter alignWithMargins="0">
    <oddFooter>&amp;L&amp;8Stand: 17.03.2021&amp;C&amp;8Seite &amp;P von &amp;N&amp;R&amp;8&amp;A</oddFooter>
  </headerFooter>
  <rowBreaks count="1" manualBreakCount="1">
    <brk id="30"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Grenzen!$B$1:$C$1</xm:f>
          </x14:formula1>
          <xm:sqref>D12:D26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zoomScaleNormal="100" workbookViewId="0">
      <selection activeCell="C7" sqref="C7"/>
    </sheetView>
  </sheetViews>
  <sheetFormatPr baseColWidth="10" defaultRowHeight="14.25" x14ac:dyDescent="0.2"/>
  <cols>
    <col min="1" max="1" width="6.42578125" style="12" bestFit="1" customWidth="1"/>
    <col min="2" max="2" width="18.5703125" style="12" customWidth="1"/>
    <col min="3" max="3" width="16.28515625" style="12" bestFit="1" customWidth="1"/>
    <col min="4" max="4" width="35.7109375" style="12" customWidth="1"/>
    <col min="5" max="5" width="19.85546875" style="12" bestFit="1" customWidth="1"/>
    <col min="6" max="6" width="12.42578125" style="12" bestFit="1" customWidth="1"/>
    <col min="7" max="8" width="14.28515625" style="12" customWidth="1"/>
    <col min="9" max="16384" width="11.42578125" style="12"/>
  </cols>
  <sheetData>
    <row r="1" spans="1:8" s="11" customFormat="1" ht="23.25" x14ac:dyDescent="0.35">
      <c r="A1" s="11" t="s">
        <v>12</v>
      </c>
    </row>
    <row r="3" spans="1:8" s="2" customFormat="1" ht="12.75" x14ac:dyDescent="0.2">
      <c r="A3" s="204" t="str">
        <f>IF(Erläuterungen!C7 = "","",CONCATENATE(Erläuterungen!A7,":"," ",Erläuterungen!C7))</f>
        <v/>
      </c>
      <c r="B3" s="204"/>
      <c r="C3" s="204"/>
    </row>
    <row r="4" spans="1:8" s="2" customFormat="1" ht="5.25" customHeight="1" x14ac:dyDescent="0.2">
      <c r="C4" s="3"/>
    </row>
    <row r="5" spans="1:8" s="2" customFormat="1" ht="12.75" x14ac:dyDescent="0.2">
      <c r="A5" s="204" t="str">
        <f>IF(Erläuterungen!C9 = "","",CONCATENATE(Erläuterungen!A9,":"," ",Erläuterungen!C9))</f>
        <v/>
      </c>
      <c r="B5" s="204"/>
      <c r="C5" s="204"/>
    </row>
    <row r="6" spans="1:8" ht="5.25" customHeight="1" x14ac:dyDescent="0.2"/>
    <row r="7" spans="1:8" x14ac:dyDescent="0.2">
      <c r="B7" s="66" t="s">
        <v>50</v>
      </c>
      <c r="C7" s="181"/>
    </row>
    <row r="9" spans="1:8" s="13" customFormat="1" ht="11.25" x14ac:dyDescent="0.2">
      <c r="A9" s="31">
        <v>1</v>
      </c>
      <c r="B9" s="31">
        <v>2</v>
      </c>
      <c r="C9" s="31">
        <v>3</v>
      </c>
      <c r="D9" s="31">
        <v>4</v>
      </c>
      <c r="E9" s="31">
        <v>5</v>
      </c>
      <c r="F9" s="31">
        <v>6</v>
      </c>
      <c r="G9" s="31">
        <v>7</v>
      </c>
      <c r="H9" s="31">
        <v>8</v>
      </c>
    </row>
    <row r="10" spans="1:8" s="14" customFormat="1" ht="42.75" x14ac:dyDescent="0.2">
      <c r="A10" s="32" t="s">
        <v>28</v>
      </c>
      <c r="B10" s="32" t="s">
        <v>29</v>
      </c>
      <c r="C10" s="32" t="s">
        <v>30</v>
      </c>
      <c r="D10" s="32" t="s">
        <v>31</v>
      </c>
      <c r="E10" s="32" t="s">
        <v>32</v>
      </c>
      <c r="F10" s="32" t="s">
        <v>33</v>
      </c>
      <c r="G10" s="32" t="s">
        <v>85</v>
      </c>
      <c r="H10" s="32" t="s">
        <v>86</v>
      </c>
    </row>
    <row r="11" spans="1:8" s="15" customFormat="1" ht="11.25" x14ac:dyDescent="0.2">
      <c r="A11" s="33" t="s">
        <v>7</v>
      </c>
      <c r="B11" s="33" t="s">
        <v>7</v>
      </c>
      <c r="C11" s="33" t="s">
        <v>7</v>
      </c>
      <c r="D11" s="33" t="s">
        <v>84</v>
      </c>
      <c r="E11" s="33" t="s">
        <v>7</v>
      </c>
      <c r="F11" s="33" t="s">
        <v>7</v>
      </c>
      <c r="G11" s="33" t="s">
        <v>5</v>
      </c>
      <c r="H11" s="33" t="s">
        <v>5</v>
      </c>
    </row>
    <row r="12" spans="1:8" x14ac:dyDescent="0.2">
      <c r="A12" s="67">
        <v>1</v>
      </c>
      <c r="B12" s="68"/>
      <c r="C12" s="69"/>
      <c r="D12" s="68"/>
      <c r="E12" s="69"/>
      <c r="F12" s="70"/>
      <c r="G12" s="159" t="str">
        <f>IF(B12="","",MIN(ROUNDUP((C12*E12*Grenzen!$A$13/12*F12),0),Grenzen!$A$13))</f>
        <v/>
      </c>
      <c r="H12" s="71" t="str">
        <f>IF(OR(B12="",$C$7=""),"",(VLOOKUP($C$7,Grenzen!$A$3:$C$11,IF(D12=Grenzen!$C$1,3,2))*G12))</f>
        <v/>
      </c>
    </row>
    <row r="13" spans="1:8" x14ac:dyDescent="0.2">
      <c r="A13" s="67">
        <v>2</v>
      </c>
      <c r="B13" s="68"/>
      <c r="C13" s="69"/>
      <c r="D13" s="68"/>
      <c r="E13" s="69"/>
      <c r="F13" s="70"/>
      <c r="G13" s="159" t="str">
        <f>IF(B13="","",MIN(ROUNDUP((C13*E13*Grenzen!$A$13/12*F13),0),Grenzen!$A$13))</f>
        <v/>
      </c>
      <c r="H13" s="71" t="str">
        <f>IF(OR(B13="",$C$7=""),"",(VLOOKUP($C$7,Grenzen!$A$3:$C$11,IF(D13=Grenzen!$C$1,3,2))*G13))</f>
        <v/>
      </c>
    </row>
    <row r="14" spans="1:8" x14ac:dyDescent="0.2">
      <c r="A14" s="67">
        <v>3</v>
      </c>
      <c r="B14" s="68"/>
      <c r="C14" s="69"/>
      <c r="D14" s="68"/>
      <c r="E14" s="69"/>
      <c r="F14" s="70"/>
      <c r="G14" s="159" t="str">
        <f>IF(B14="","",MIN(ROUNDUP((C14*E14*Grenzen!$A$13/12*F14),0),Grenzen!$A$13))</f>
        <v/>
      </c>
      <c r="H14" s="71" t="str">
        <f>IF(OR(B14="",$C$7=""),"",(VLOOKUP($C$7,Grenzen!$A$3:$C$11,IF(D14=Grenzen!$C$1,3,2))*G14))</f>
        <v/>
      </c>
    </row>
    <row r="15" spans="1:8" x14ac:dyDescent="0.2">
      <c r="A15" s="67">
        <v>4</v>
      </c>
      <c r="B15" s="68"/>
      <c r="C15" s="69"/>
      <c r="D15" s="68"/>
      <c r="E15" s="69"/>
      <c r="F15" s="70"/>
      <c r="G15" s="159" t="str">
        <f>IF(B15="","",MIN(ROUNDUP((C15*E15*Grenzen!$A$13/12*F15),0),Grenzen!$A$13))</f>
        <v/>
      </c>
      <c r="H15" s="71" t="str">
        <f>IF(OR(B15="",$C$7=""),"",(VLOOKUP($C$7,Grenzen!$A$3:$C$11,IF(D15=Grenzen!$C$1,3,2))*G15))</f>
        <v/>
      </c>
    </row>
    <row r="16" spans="1:8" x14ac:dyDescent="0.2">
      <c r="A16" s="67">
        <v>5</v>
      </c>
      <c r="B16" s="68"/>
      <c r="C16" s="69"/>
      <c r="D16" s="68"/>
      <c r="E16" s="69"/>
      <c r="F16" s="70"/>
      <c r="G16" s="159" t="str">
        <f>IF(B16="","",MIN(ROUNDUP((C16*E16*Grenzen!$A$13/12*F16),0),Grenzen!$A$13))</f>
        <v/>
      </c>
      <c r="H16" s="71" t="str">
        <f>IF(OR(B16="",$C$7=""),"",(VLOOKUP($C$7,Grenzen!$A$3:$C$11,IF(D16=Grenzen!$C$1,3,2))*G16))</f>
        <v/>
      </c>
    </row>
    <row r="17" spans="1:8" x14ac:dyDescent="0.2">
      <c r="A17" s="67">
        <v>6</v>
      </c>
      <c r="B17" s="68"/>
      <c r="C17" s="69"/>
      <c r="D17" s="68"/>
      <c r="E17" s="69"/>
      <c r="F17" s="70"/>
      <c r="G17" s="159" t="str">
        <f>IF(B17="","",MIN(ROUNDUP((C17*E17*Grenzen!$A$13/12*F17),0),Grenzen!$A$13))</f>
        <v/>
      </c>
      <c r="H17" s="71" t="str">
        <f>IF(OR(B17="",$C$7=""),"",(VLOOKUP($C$7,Grenzen!$A$3:$C$11,IF(D17=Grenzen!$C$1,3,2))*G17))</f>
        <v/>
      </c>
    </row>
    <row r="18" spans="1:8" x14ac:dyDescent="0.2">
      <c r="A18" s="67">
        <v>7</v>
      </c>
      <c r="B18" s="68"/>
      <c r="C18" s="69"/>
      <c r="D18" s="68"/>
      <c r="E18" s="69"/>
      <c r="F18" s="70"/>
      <c r="G18" s="159" t="str">
        <f>IF(B18="","",MIN(ROUNDUP((C18*E18*Grenzen!$A$13/12*F18),0),Grenzen!$A$13))</f>
        <v/>
      </c>
      <c r="H18" s="71" t="str">
        <f>IF(OR(B18="",$C$7=""),"",(VLOOKUP($C$7,Grenzen!$A$3:$C$11,IF(D18=Grenzen!$C$1,3,2))*G18))</f>
        <v/>
      </c>
    </row>
    <row r="19" spans="1:8" x14ac:dyDescent="0.2">
      <c r="A19" s="67">
        <v>8</v>
      </c>
      <c r="B19" s="68"/>
      <c r="C19" s="69"/>
      <c r="D19" s="68"/>
      <c r="E19" s="69"/>
      <c r="F19" s="70"/>
      <c r="G19" s="159" t="str">
        <f>IF(B19="","",MIN(ROUNDUP((C19*E19*Grenzen!$A$13/12*F19),0),Grenzen!$A$13))</f>
        <v/>
      </c>
      <c r="H19" s="71" t="str">
        <f>IF(OR(B19="",$C$7=""),"",(VLOOKUP($C$7,Grenzen!$A$3:$C$11,IF(D19=Grenzen!$C$1,3,2))*G19))</f>
        <v/>
      </c>
    </row>
    <row r="20" spans="1:8" x14ac:dyDescent="0.2">
      <c r="A20" s="67">
        <v>9</v>
      </c>
      <c r="B20" s="68"/>
      <c r="C20" s="69"/>
      <c r="D20" s="68"/>
      <c r="E20" s="69"/>
      <c r="F20" s="70"/>
      <c r="G20" s="159" t="str">
        <f>IF(B20="","",MIN(ROUNDUP((C20*E20*Grenzen!$A$13/12*F20),0),Grenzen!$A$13))</f>
        <v/>
      </c>
      <c r="H20" s="71" t="str">
        <f>IF(OR(B20="",$C$7=""),"",(VLOOKUP($C$7,Grenzen!$A$3:$C$11,IF(D20=Grenzen!$C$1,3,2))*G20))</f>
        <v/>
      </c>
    </row>
    <row r="21" spans="1:8" x14ac:dyDescent="0.2">
      <c r="A21" s="67">
        <v>10</v>
      </c>
      <c r="B21" s="68"/>
      <c r="C21" s="69"/>
      <c r="D21" s="68"/>
      <c r="E21" s="69"/>
      <c r="F21" s="70"/>
      <c r="G21" s="159" t="str">
        <f>IF(B21="","",MIN(ROUNDUP((C21*E21*Grenzen!$A$13/12*F21),0),Grenzen!$A$13))</f>
        <v/>
      </c>
      <c r="H21" s="71" t="str">
        <f>IF(OR(B21="",$C$7=""),"",(VLOOKUP($C$7,Grenzen!$A$3:$C$11,IF(D21=Grenzen!$C$1,3,2))*G21))</f>
        <v/>
      </c>
    </row>
    <row r="22" spans="1:8" x14ac:dyDescent="0.2">
      <c r="A22" s="67">
        <v>11</v>
      </c>
      <c r="B22" s="68"/>
      <c r="C22" s="69"/>
      <c r="D22" s="68"/>
      <c r="E22" s="69"/>
      <c r="F22" s="70"/>
      <c r="G22" s="159" t="str">
        <f>IF(B22="","",MIN(ROUNDUP((C22*E22*Grenzen!$A$13/12*F22),0),Grenzen!$A$13))</f>
        <v/>
      </c>
      <c r="H22" s="71" t="str">
        <f>IF(OR(B22="",$C$7=""),"",(VLOOKUP($C$7,Grenzen!$A$3:$C$11,IF(D22=Grenzen!$C$1,3,2))*G22))</f>
        <v/>
      </c>
    </row>
    <row r="23" spans="1:8" x14ac:dyDescent="0.2">
      <c r="A23" s="67">
        <v>12</v>
      </c>
      <c r="B23" s="68"/>
      <c r="C23" s="69"/>
      <c r="D23" s="68"/>
      <c r="E23" s="69"/>
      <c r="F23" s="70"/>
      <c r="G23" s="159" t="str">
        <f>IF(B23="","",MIN(ROUNDUP((C23*E23*Grenzen!$A$13/12*F23),0),Grenzen!$A$13))</f>
        <v/>
      </c>
      <c r="H23" s="71" t="str">
        <f>IF(OR(B23="",$C$7=""),"",(VLOOKUP($C$7,Grenzen!$A$3:$C$11,IF(D23=Grenzen!$C$1,3,2))*G23))</f>
        <v/>
      </c>
    </row>
    <row r="24" spans="1:8" x14ac:dyDescent="0.2">
      <c r="A24" s="67">
        <v>13</v>
      </c>
      <c r="B24" s="68"/>
      <c r="C24" s="69"/>
      <c r="D24" s="68"/>
      <c r="E24" s="69"/>
      <c r="F24" s="70"/>
      <c r="G24" s="159" t="str">
        <f>IF(B24="","",MIN(ROUNDUP((C24*E24*Grenzen!$A$13/12*F24),0),Grenzen!$A$13))</f>
        <v/>
      </c>
      <c r="H24" s="71" t="str">
        <f>IF(OR(B24="",$C$7=""),"",(VLOOKUP($C$7,Grenzen!$A$3:$C$11,IF(D24=Grenzen!$C$1,3,2))*G24))</f>
        <v/>
      </c>
    </row>
    <row r="25" spans="1:8" x14ac:dyDescent="0.2">
      <c r="A25" s="67">
        <v>14</v>
      </c>
      <c r="B25" s="68"/>
      <c r="C25" s="69"/>
      <c r="D25" s="68"/>
      <c r="E25" s="69"/>
      <c r="F25" s="70"/>
      <c r="G25" s="159" t="str">
        <f>IF(B25="","",MIN(ROUNDUP((C25*E25*Grenzen!$A$13/12*F25),0),Grenzen!$A$13))</f>
        <v/>
      </c>
      <c r="H25" s="71" t="str">
        <f>IF(OR(B25="",$C$7=""),"",(VLOOKUP($C$7,Grenzen!$A$3:$C$11,IF(D25=Grenzen!$C$1,3,2))*G25))</f>
        <v/>
      </c>
    </row>
    <row r="26" spans="1:8" x14ac:dyDescent="0.2">
      <c r="A26" s="67">
        <v>15</v>
      </c>
      <c r="B26" s="68"/>
      <c r="C26" s="69"/>
      <c r="D26" s="68"/>
      <c r="E26" s="69"/>
      <c r="F26" s="70"/>
      <c r="G26" s="159" t="str">
        <f>IF(B26="","",MIN(ROUNDUP((C26*E26*Grenzen!$A$13/12*F26),0),Grenzen!$A$13))</f>
        <v/>
      </c>
      <c r="H26" s="71" t="str">
        <f>IF(OR(B26="",$C$7=""),"",(VLOOKUP($C$7,Grenzen!$A$3:$C$11,IF(D26=Grenzen!$C$1,3,2))*G26))</f>
        <v/>
      </c>
    </row>
    <row r="27" spans="1:8" x14ac:dyDescent="0.2">
      <c r="A27" s="72"/>
      <c r="B27" s="72"/>
      <c r="C27" s="72"/>
      <c r="D27" s="72"/>
      <c r="E27" s="72"/>
      <c r="F27" s="73" t="s">
        <v>3</v>
      </c>
      <c r="G27" s="159">
        <f>SUM(G12:G26)</f>
        <v>0</v>
      </c>
      <c r="H27" s="71">
        <f>SUM(H12:H26)</f>
        <v>0</v>
      </c>
    </row>
    <row r="29" spans="1:8" x14ac:dyDescent="0.2">
      <c r="F29" s="12" t="s">
        <v>35</v>
      </c>
      <c r="H29" s="16">
        <f>ROUND(H27*15/100,2)</f>
        <v>0</v>
      </c>
    </row>
    <row r="30" spans="1:8" ht="15" thickBot="1" x14ac:dyDescent="0.25"/>
    <row r="31" spans="1:8" s="2" customFormat="1" ht="3.75" customHeight="1" x14ac:dyDescent="0.2">
      <c r="A31" s="40"/>
      <c r="B31" s="41"/>
      <c r="C31" s="41"/>
      <c r="D31" s="41"/>
      <c r="E31" s="41"/>
      <c r="F31" s="41"/>
      <c r="G31" s="41"/>
      <c r="H31" s="42"/>
    </row>
    <row r="32" spans="1:8" s="2" customFormat="1" ht="15.75" x14ac:dyDescent="0.25">
      <c r="A32" s="43" t="s">
        <v>40</v>
      </c>
      <c r="B32" s="44"/>
      <c r="C32" s="44"/>
      <c r="D32" s="44"/>
      <c r="E32" s="44"/>
      <c r="F32" s="44"/>
      <c r="G32" s="44"/>
      <c r="H32" s="45"/>
    </row>
    <row r="33" spans="1:8" s="2" customFormat="1" ht="3.75" customHeight="1" x14ac:dyDescent="0.25">
      <c r="A33" s="43"/>
      <c r="B33" s="44"/>
      <c r="C33" s="44"/>
      <c r="D33" s="44"/>
      <c r="E33" s="44"/>
      <c r="F33" s="44"/>
      <c r="G33" s="44"/>
      <c r="H33" s="45"/>
    </row>
    <row r="34" spans="1:8" s="2" customFormat="1" ht="15.75" x14ac:dyDescent="0.25">
      <c r="A34" s="43" t="s">
        <v>92</v>
      </c>
      <c r="B34" s="44"/>
      <c r="C34" s="44"/>
      <c r="D34" s="44"/>
      <c r="E34" s="44"/>
      <c r="F34" s="44"/>
      <c r="G34" s="44"/>
      <c r="H34" s="45"/>
    </row>
    <row r="35" spans="1:8" s="2" customFormat="1" ht="46.5" customHeight="1" x14ac:dyDescent="0.2">
      <c r="A35" s="236" t="s">
        <v>97</v>
      </c>
      <c r="B35" s="233"/>
      <c r="C35" s="233"/>
      <c r="D35" s="233"/>
      <c r="E35" s="233"/>
      <c r="F35" s="233"/>
      <c r="G35" s="233"/>
      <c r="H35" s="234"/>
    </row>
    <row r="36" spans="1:8" s="2" customFormat="1" ht="46.5" customHeight="1" x14ac:dyDescent="0.2">
      <c r="A36" s="237" t="s">
        <v>94</v>
      </c>
      <c r="B36" s="233"/>
      <c r="C36" s="233"/>
      <c r="D36" s="233"/>
      <c r="E36" s="233"/>
      <c r="F36" s="233"/>
      <c r="G36" s="233"/>
      <c r="H36" s="234"/>
    </row>
    <row r="37" spans="1:8" s="2" customFormat="1" ht="46.5" customHeight="1" x14ac:dyDescent="0.2">
      <c r="A37" s="237" t="s">
        <v>96</v>
      </c>
      <c r="B37" s="233"/>
      <c r="C37" s="233"/>
      <c r="D37" s="233"/>
      <c r="E37" s="233"/>
      <c r="F37" s="233"/>
      <c r="G37" s="233"/>
      <c r="H37" s="234"/>
    </row>
    <row r="38" spans="1:8" s="2" customFormat="1" x14ac:dyDescent="0.2">
      <c r="A38" s="232" t="s">
        <v>98</v>
      </c>
      <c r="B38" s="238"/>
      <c r="C38" s="238"/>
      <c r="D38" s="238"/>
      <c r="E38" s="238"/>
      <c r="F38" s="238"/>
      <c r="G38" s="238"/>
      <c r="H38" s="239"/>
    </row>
    <row r="39" spans="1:8" s="2" customFormat="1" ht="3.75" customHeight="1" x14ac:dyDescent="0.25">
      <c r="A39" s="43"/>
      <c r="B39" s="44"/>
      <c r="C39" s="44"/>
      <c r="D39" s="44"/>
      <c r="E39" s="44"/>
      <c r="F39" s="44"/>
      <c r="G39" s="44"/>
      <c r="H39" s="45"/>
    </row>
    <row r="40" spans="1:8" s="2" customFormat="1" ht="15" x14ac:dyDescent="0.25">
      <c r="A40" s="50" t="s">
        <v>41</v>
      </c>
      <c r="B40" s="44"/>
      <c r="C40" s="44"/>
      <c r="D40" s="44"/>
      <c r="E40" s="44"/>
      <c r="F40" s="44"/>
      <c r="G40" s="44"/>
      <c r="H40" s="45"/>
    </row>
    <row r="41" spans="1:8" s="2" customFormat="1" ht="28.5" customHeight="1" x14ac:dyDescent="0.2">
      <c r="A41" s="236" t="s">
        <v>44</v>
      </c>
      <c r="B41" s="233"/>
      <c r="C41" s="233"/>
      <c r="D41" s="233"/>
      <c r="E41" s="233"/>
      <c r="F41" s="233"/>
      <c r="G41" s="233"/>
      <c r="H41" s="234"/>
    </row>
    <row r="42" spans="1:8" s="2" customFormat="1" ht="3.75" customHeight="1" x14ac:dyDescent="0.25">
      <c r="A42" s="43"/>
      <c r="B42" s="44"/>
      <c r="C42" s="44"/>
      <c r="D42" s="44"/>
      <c r="E42" s="44"/>
      <c r="F42" s="44"/>
      <c r="G42" s="44"/>
      <c r="H42" s="45"/>
    </row>
    <row r="43" spans="1:8" s="2" customFormat="1" ht="15" x14ac:dyDescent="0.25">
      <c r="A43" s="50" t="s">
        <v>42</v>
      </c>
      <c r="B43" s="44"/>
      <c r="C43" s="44"/>
      <c r="D43" s="44"/>
      <c r="E43" s="44"/>
      <c r="F43" s="44"/>
      <c r="G43" s="44"/>
      <c r="H43" s="45"/>
    </row>
    <row r="44" spans="1:8" s="2" customFormat="1" ht="57" customHeight="1" x14ac:dyDescent="0.2">
      <c r="A44" s="232" t="s">
        <v>47</v>
      </c>
      <c r="B44" s="233"/>
      <c r="C44" s="233"/>
      <c r="D44" s="233"/>
      <c r="E44" s="233"/>
      <c r="F44" s="233"/>
      <c r="G44" s="233"/>
      <c r="H44" s="234"/>
    </row>
    <row r="45" spans="1:8" s="2" customFormat="1" ht="3.75" customHeight="1" x14ac:dyDescent="0.2">
      <c r="A45" s="149"/>
      <c r="B45" s="150"/>
      <c r="C45" s="150"/>
      <c r="D45" s="150"/>
      <c r="E45" s="150"/>
      <c r="F45" s="150"/>
      <c r="G45" s="150"/>
      <c r="H45" s="151"/>
    </row>
    <row r="46" spans="1:8" s="2" customFormat="1" ht="15" x14ac:dyDescent="0.25">
      <c r="A46" s="50" t="s">
        <v>43</v>
      </c>
      <c r="B46" s="150"/>
      <c r="C46" s="150"/>
      <c r="D46" s="150"/>
      <c r="E46" s="150"/>
      <c r="F46" s="150"/>
      <c r="G46" s="150"/>
      <c r="H46" s="151"/>
    </row>
    <row r="47" spans="1:8" s="2" customFormat="1" x14ac:dyDescent="0.2">
      <c r="A47" s="232" t="s">
        <v>83</v>
      </c>
      <c r="B47" s="233"/>
      <c r="C47" s="233"/>
      <c r="D47" s="233"/>
      <c r="E47" s="233"/>
      <c r="F47" s="233"/>
      <c r="G47" s="233"/>
      <c r="H47" s="234"/>
    </row>
    <row r="48" spans="1:8" s="2" customFormat="1" ht="3.75" customHeight="1" x14ac:dyDescent="0.25">
      <c r="A48" s="43"/>
      <c r="B48" s="44"/>
      <c r="C48" s="44"/>
      <c r="D48" s="44"/>
      <c r="E48" s="44"/>
      <c r="F48" s="44"/>
      <c r="G48" s="44"/>
      <c r="H48" s="45"/>
    </row>
    <row r="49" spans="1:8" s="2" customFormat="1" ht="15" x14ac:dyDescent="0.25">
      <c r="A49" s="50" t="s">
        <v>35</v>
      </c>
      <c r="B49" s="44"/>
      <c r="C49" s="44"/>
      <c r="D49" s="44"/>
      <c r="E49" s="44"/>
      <c r="F49" s="44"/>
      <c r="G49" s="44"/>
      <c r="H49" s="45"/>
    </row>
    <row r="50" spans="1:8" s="2" customFormat="1" ht="60" customHeight="1" x14ac:dyDescent="0.2">
      <c r="A50" s="232" t="s">
        <v>99</v>
      </c>
      <c r="B50" s="233"/>
      <c r="C50" s="233"/>
      <c r="D50" s="233"/>
      <c r="E50" s="233"/>
      <c r="F50" s="233"/>
      <c r="G50" s="233"/>
      <c r="H50" s="234"/>
    </row>
    <row r="51" spans="1:8" s="2" customFormat="1" ht="3.75" customHeight="1" x14ac:dyDescent="0.25">
      <c r="A51" s="43"/>
      <c r="B51" s="44"/>
      <c r="C51" s="44"/>
      <c r="D51" s="44"/>
      <c r="E51" s="44"/>
      <c r="F51" s="44"/>
      <c r="G51" s="44"/>
      <c r="H51" s="45"/>
    </row>
    <row r="52" spans="1:8" s="2" customFormat="1" ht="15" x14ac:dyDescent="0.25">
      <c r="A52" s="50" t="s">
        <v>45</v>
      </c>
      <c r="B52" s="44"/>
      <c r="C52" s="44"/>
      <c r="D52" s="44"/>
      <c r="E52" s="44"/>
      <c r="F52" s="44"/>
      <c r="G52" s="44"/>
      <c r="H52" s="45"/>
    </row>
    <row r="53" spans="1:8" s="2" customFormat="1" ht="28.5" customHeight="1" x14ac:dyDescent="0.2">
      <c r="A53" s="232" t="s">
        <v>100</v>
      </c>
      <c r="B53" s="233"/>
      <c r="C53" s="233"/>
      <c r="D53" s="233"/>
      <c r="E53" s="233"/>
      <c r="F53" s="233"/>
      <c r="G53" s="233"/>
      <c r="H53" s="234"/>
    </row>
    <row r="54" spans="1:8" s="2" customFormat="1" ht="3.75" customHeight="1" x14ac:dyDescent="0.25">
      <c r="A54" s="43"/>
      <c r="B54" s="44"/>
      <c r="C54" s="44"/>
      <c r="D54" s="44"/>
      <c r="E54" s="44"/>
      <c r="F54" s="44"/>
      <c r="G54" s="44"/>
      <c r="H54" s="45"/>
    </row>
    <row r="55" spans="1:8" s="2" customFormat="1" ht="15" x14ac:dyDescent="0.25">
      <c r="A55" s="51" t="s">
        <v>91</v>
      </c>
      <c r="B55" s="44"/>
      <c r="C55" s="44"/>
      <c r="D55" s="44"/>
      <c r="E55" s="44"/>
      <c r="F55" s="44"/>
      <c r="G55" s="44"/>
      <c r="H55" s="45"/>
    </row>
    <row r="56" spans="1:8" s="2" customFormat="1" ht="28.5" customHeight="1" x14ac:dyDescent="0.2">
      <c r="A56" s="235" t="s">
        <v>46</v>
      </c>
      <c r="B56" s="233"/>
      <c r="C56" s="233"/>
      <c r="D56" s="233"/>
      <c r="E56" s="233"/>
      <c r="F56" s="233"/>
      <c r="G56" s="233"/>
      <c r="H56" s="234"/>
    </row>
    <row r="57" spans="1:8" s="2" customFormat="1" ht="3.75" customHeight="1" thickBot="1" x14ac:dyDescent="0.25">
      <c r="A57" s="46"/>
      <c r="B57" s="47"/>
      <c r="C57" s="47"/>
      <c r="D57" s="47"/>
      <c r="E57" s="47"/>
      <c r="F57" s="47"/>
      <c r="G57" s="47"/>
      <c r="H57" s="48"/>
    </row>
    <row r="58" spans="1:8" x14ac:dyDescent="0.2">
      <c r="G58" s="49"/>
      <c r="H58" s="49"/>
    </row>
  </sheetData>
  <sheetProtection algorithmName="SHA-512" hashValue="0i5/Td6xinviYDQrRpmk4yjSH9OPx1pAImKZoN4idPKFnwQjW2hQyrC9y+CUXqZZY6FL6AOU/P3BqWbr1MmfFQ==" saltValue="KkiaS2JSMwNxBhXkPenoKA==" spinCount="100000" sheet="1" selectLockedCells="1" sort="0"/>
  <mergeCells count="12">
    <mergeCell ref="A53:H53"/>
    <mergeCell ref="A56:H56"/>
    <mergeCell ref="A3:C3"/>
    <mergeCell ref="A5:C5"/>
    <mergeCell ref="A41:H41"/>
    <mergeCell ref="A44:H44"/>
    <mergeCell ref="A47:H47"/>
    <mergeCell ref="A50:H50"/>
    <mergeCell ref="A35:H35"/>
    <mergeCell ref="A36:H36"/>
    <mergeCell ref="A37:H37"/>
    <mergeCell ref="A38:H38"/>
  </mergeCells>
  <dataValidations count="1">
    <dataValidation type="decimal" operator="lessThanOrEqual" allowBlank="1" showErrorMessage="1" error="Der Beschäftigungsumfang kann nicht höher als 100 % sein. Bitte korrigieren Sie Ihre Eingabe." sqref="C12:C26 E12:E26">
      <formula1>1</formula1>
    </dataValidation>
  </dataValidations>
  <printOptions horizontalCentered="1"/>
  <pageMargins left="0.78740157480314965" right="0.78740157480314965" top="0.78740157480314965" bottom="0.78740157480314965" header="0.39370078740157483" footer="0.19685039370078741"/>
  <pageSetup paperSize="9" scale="95" orientation="landscape" r:id="rId1"/>
  <headerFooter alignWithMargins="0">
    <oddFooter>&amp;L&amp;8Stand: 17.03.2021&amp;C&amp;8Seite &amp;P von &amp;N&amp;R&amp;8&amp;A</oddFooter>
  </headerFooter>
  <rowBreaks count="1" manualBreakCount="1">
    <brk id="30"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Grenzen!$B$1:$C$1</xm:f>
          </x14:formula1>
          <xm:sqref>D12:D26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zoomScaleNormal="100" workbookViewId="0">
      <selection activeCell="C7" sqref="C7"/>
    </sheetView>
  </sheetViews>
  <sheetFormatPr baseColWidth="10" defaultRowHeight="14.25" x14ac:dyDescent="0.2"/>
  <cols>
    <col min="1" max="1" width="6.42578125" style="12" bestFit="1" customWidth="1"/>
    <col min="2" max="2" width="18.5703125" style="12" customWidth="1"/>
    <col min="3" max="3" width="16.28515625" style="12" bestFit="1" customWidth="1"/>
    <col min="4" max="4" width="35.7109375" style="12" customWidth="1"/>
    <col min="5" max="5" width="19.85546875" style="12" bestFit="1" customWidth="1"/>
    <col min="6" max="6" width="12.42578125" style="12" bestFit="1" customWidth="1"/>
    <col min="7" max="8" width="14.28515625" style="12" customWidth="1"/>
    <col min="9" max="16384" width="11.42578125" style="12"/>
  </cols>
  <sheetData>
    <row r="1" spans="1:8" s="11" customFormat="1" ht="23.25" x14ac:dyDescent="0.35">
      <c r="A1" s="11" t="s">
        <v>12</v>
      </c>
    </row>
    <row r="3" spans="1:8" s="2" customFormat="1" ht="12.75" x14ac:dyDescent="0.2">
      <c r="A3" s="204" t="str">
        <f>IF(Erläuterungen!C7 = "","",CONCATENATE(Erläuterungen!A7,":"," ",Erläuterungen!C7))</f>
        <v/>
      </c>
      <c r="B3" s="204"/>
      <c r="C3" s="204"/>
    </row>
    <row r="4" spans="1:8" s="2" customFormat="1" ht="5.25" customHeight="1" x14ac:dyDescent="0.2">
      <c r="C4" s="3"/>
    </row>
    <row r="5" spans="1:8" s="2" customFormat="1" ht="12.75" x14ac:dyDescent="0.2">
      <c r="A5" s="204" t="str">
        <f>IF(Erläuterungen!C9 = "","",CONCATENATE(Erläuterungen!A9,":"," ",Erläuterungen!C9))</f>
        <v/>
      </c>
      <c r="B5" s="204"/>
      <c r="C5" s="204"/>
    </row>
    <row r="6" spans="1:8" ht="5.25" customHeight="1" x14ac:dyDescent="0.2"/>
    <row r="7" spans="1:8" x14ac:dyDescent="0.2">
      <c r="B7" s="66" t="s">
        <v>50</v>
      </c>
      <c r="C7" s="181"/>
    </row>
    <row r="9" spans="1:8" s="13" customFormat="1" ht="11.25" x14ac:dyDescent="0.2">
      <c r="A9" s="31">
        <v>1</v>
      </c>
      <c r="B9" s="31">
        <v>2</v>
      </c>
      <c r="C9" s="31">
        <v>3</v>
      </c>
      <c r="D9" s="31">
        <v>4</v>
      </c>
      <c r="E9" s="31">
        <v>5</v>
      </c>
      <c r="F9" s="31">
        <v>6</v>
      </c>
      <c r="G9" s="31">
        <v>7</v>
      </c>
      <c r="H9" s="31">
        <v>8</v>
      </c>
    </row>
    <row r="10" spans="1:8" s="14" customFormat="1" ht="42.75" x14ac:dyDescent="0.2">
      <c r="A10" s="32" t="s">
        <v>28</v>
      </c>
      <c r="B10" s="32" t="s">
        <v>29</v>
      </c>
      <c r="C10" s="32" t="s">
        <v>30</v>
      </c>
      <c r="D10" s="32" t="s">
        <v>31</v>
      </c>
      <c r="E10" s="32" t="s">
        <v>32</v>
      </c>
      <c r="F10" s="32" t="s">
        <v>33</v>
      </c>
      <c r="G10" s="32" t="s">
        <v>85</v>
      </c>
      <c r="H10" s="32" t="s">
        <v>86</v>
      </c>
    </row>
    <row r="11" spans="1:8" s="15" customFormat="1" ht="11.25" x14ac:dyDescent="0.2">
      <c r="A11" s="33" t="s">
        <v>7</v>
      </c>
      <c r="B11" s="33" t="s">
        <v>7</v>
      </c>
      <c r="C11" s="33" t="s">
        <v>7</v>
      </c>
      <c r="D11" s="33" t="s">
        <v>84</v>
      </c>
      <c r="E11" s="33" t="s">
        <v>7</v>
      </c>
      <c r="F11" s="33" t="s">
        <v>7</v>
      </c>
      <c r="G11" s="33" t="s">
        <v>5</v>
      </c>
      <c r="H11" s="33" t="s">
        <v>5</v>
      </c>
    </row>
    <row r="12" spans="1:8" x14ac:dyDescent="0.2">
      <c r="A12" s="67">
        <v>1</v>
      </c>
      <c r="B12" s="68"/>
      <c r="C12" s="69"/>
      <c r="D12" s="68"/>
      <c r="E12" s="69"/>
      <c r="F12" s="70"/>
      <c r="G12" s="159" t="str">
        <f>IF(B12="","",MIN(ROUNDUP((C12*E12*Grenzen!$A$13/12*F12),0),Grenzen!$A$13))</f>
        <v/>
      </c>
      <c r="H12" s="71" t="str">
        <f>IF(OR(B12="",$C$7=""),"",(VLOOKUP($C$7,Grenzen!$A$3:$C$11,IF(D12=Grenzen!$C$1,3,2))*G12))</f>
        <v/>
      </c>
    </row>
    <row r="13" spans="1:8" x14ac:dyDescent="0.2">
      <c r="A13" s="67">
        <v>2</v>
      </c>
      <c r="B13" s="68"/>
      <c r="C13" s="69"/>
      <c r="D13" s="68"/>
      <c r="E13" s="69"/>
      <c r="F13" s="70"/>
      <c r="G13" s="159" t="str">
        <f>IF(B13="","",MIN(ROUNDUP((C13*E13*Grenzen!$A$13/12*F13),0),Grenzen!$A$13))</f>
        <v/>
      </c>
      <c r="H13" s="71" t="str">
        <f>IF(OR(B13="",$C$7=""),"",(VLOOKUP($C$7,Grenzen!$A$3:$C$11,IF(D13=Grenzen!$C$1,3,2))*G13))</f>
        <v/>
      </c>
    </row>
    <row r="14" spans="1:8" x14ac:dyDescent="0.2">
      <c r="A14" s="67">
        <v>3</v>
      </c>
      <c r="B14" s="68"/>
      <c r="C14" s="69"/>
      <c r="D14" s="68"/>
      <c r="E14" s="69"/>
      <c r="F14" s="70"/>
      <c r="G14" s="159" t="str">
        <f>IF(B14="","",MIN(ROUNDUP((C14*E14*Grenzen!$A$13/12*F14),0),Grenzen!$A$13))</f>
        <v/>
      </c>
      <c r="H14" s="71" t="str">
        <f>IF(OR(B14="",$C$7=""),"",(VLOOKUP($C$7,Grenzen!$A$3:$C$11,IF(D14=Grenzen!$C$1,3,2))*G14))</f>
        <v/>
      </c>
    </row>
    <row r="15" spans="1:8" x14ac:dyDescent="0.2">
      <c r="A15" s="67">
        <v>4</v>
      </c>
      <c r="B15" s="68"/>
      <c r="C15" s="69"/>
      <c r="D15" s="68"/>
      <c r="E15" s="69"/>
      <c r="F15" s="70"/>
      <c r="G15" s="159" t="str">
        <f>IF(B15="","",MIN(ROUNDUP((C15*E15*Grenzen!$A$13/12*F15),0),Grenzen!$A$13))</f>
        <v/>
      </c>
      <c r="H15" s="71" t="str">
        <f>IF(OR(B15="",$C$7=""),"",(VLOOKUP($C$7,Grenzen!$A$3:$C$11,IF(D15=Grenzen!$C$1,3,2))*G15))</f>
        <v/>
      </c>
    </row>
    <row r="16" spans="1:8" x14ac:dyDescent="0.2">
      <c r="A16" s="67">
        <v>5</v>
      </c>
      <c r="B16" s="68"/>
      <c r="C16" s="69"/>
      <c r="D16" s="68"/>
      <c r="E16" s="69"/>
      <c r="F16" s="70"/>
      <c r="G16" s="159" t="str">
        <f>IF(B16="","",MIN(ROUNDUP((C16*E16*Grenzen!$A$13/12*F16),0),Grenzen!$A$13))</f>
        <v/>
      </c>
      <c r="H16" s="71" t="str">
        <f>IF(OR(B16="",$C$7=""),"",(VLOOKUP($C$7,Grenzen!$A$3:$C$11,IF(D16=Grenzen!$C$1,3,2))*G16))</f>
        <v/>
      </c>
    </row>
    <row r="17" spans="1:8" x14ac:dyDescent="0.2">
      <c r="A17" s="67">
        <v>6</v>
      </c>
      <c r="B17" s="68"/>
      <c r="C17" s="69"/>
      <c r="D17" s="68"/>
      <c r="E17" s="69"/>
      <c r="F17" s="70"/>
      <c r="G17" s="159" t="str">
        <f>IF(B17="","",MIN(ROUNDUP((C17*E17*Grenzen!$A$13/12*F17),0),Grenzen!$A$13))</f>
        <v/>
      </c>
      <c r="H17" s="71" t="str">
        <f>IF(OR(B17="",$C$7=""),"",(VLOOKUP($C$7,Grenzen!$A$3:$C$11,IF(D17=Grenzen!$C$1,3,2))*G17))</f>
        <v/>
      </c>
    </row>
    <row r="18" spans="1:8" x14ac:dyDescent="0.2">
      <c r="A18" s="67">
        <v>7</v>
      </c>
      <c r="B18" s="68"/>
      <c r="C18" s="69"/>
      <c r="D18" s="68"/>
      <c r="E18" s="69"/>
      <c r="F18" s="70"/>
      <c r="G18" s="159" t="str">
        <f>IF(B18="","",MIN(ROUNDUP((C18*E18*Grenzen!$A$13/12*F18),0),Grenzen!$A$13))</f>
        <v/>
      </c>
      <c r="H18" s="71" t="str">
        <f>IF(OR(B18="",$C$7=""),"",(VLOOKUP($C$7,Grenzen!$A$3:$C$11,IF(D18=Grenzen!$C$1,3,2))*G18))</f>
        <v/>
      </c>
    </row>
    <row r="19" spans="1:8" x14ac:dyDescent="0.2">
      <c r="A19" s="67">
        <v>8</v>
      </c>
      <c r="B19" s="68"/>
      <c r="C19" s="69"/>
      <c r="D19" s="68"/>
      <c r="E19" s="69"/>
      <c r="F19" s="70"/>
      <c r="G19" s="159" t="str">
        <f>IF(B19="","",MIN(ROUNDUP((C19*E19*Grenzen!$A$13/12*F19),0),Grenzen!$A$13))</f>
        <v/>
      </c>
      <c r="H19" s="71" t="str">
        <f>IF(OR(B19="",$C$7=""),"",(VLOOKUP($C$7,Grenzen!$A$3:$C$11,IF(D19=Grenzen!$C$1,3,2))*G19))</f>
        <v/>
      </c>
    </row>
    <row r="20" spans="1:8" x14ac:dyDescent="0.2">
      <c r="A20" s="67">
        <v>9</v>
      </c>
      <c r="B20" s="68"/>
      <c r="C20" s="69"/>
      <c r="D20" s="68"/>
      <c r="E20" s="69"/>
      <c r="F20" s="70"/>
      <c r="G20" s="159" t="str">
        <f>IF(B20="","",MIN(ROUNDUP((C20*E20*Grenzen!$A$13/12*F20),0),Grenzen!$A$13))</f>
        <v/>
      </c>
      <c r="H20" s="71" t="str">
        <f>IF(OR(B20="",$C$7=""),"",(VLOOKUP($C$7,Grenzen!$A$3:$C$11,IF(D20=Grenzen!$C$1,3,2))*G20))</f>
        <v/>
      </c>
    </row>
    <row r="21" spans="1:8" x14ac:dyDescent="0.2">
      <c r="A21" s="67">
        <v>10</v>
      </c>
      <c r="B21" s="68"/>
      <c r="C21" s="69"/>
      <c r="D21" s="68"/>
      <c r="E21" s="69"/>
      <c r="F21" s="70"/>
      <c r="G21" s="159" t="str">
        <f>IF(B21="","",MIN(ROUNDUP((C21*E21*Grenzen!$A$13/12*F21),0),Grenzen!$A$13))</f>
        <v/>
      </c>
      <c r="H21" s="71" t="str">
        <f>IF(OR(B21="",$C$7=""),"",(VLOOKUP($C$7,Grenzen!$A$3:$C$11,IF(D21=Grenzen!$C$1,3,2))*G21))</f>
        <v/>
      </c>
    </row>
    <row r="22" spans="1:8" x14ac:dyDescent="0.2">
      <c r="A22" s="67">
        <v>11</v>
      </c>
      <c r="B22" s="68"/>
      <c r="C22" s="69"/>
      <c r="D22" s="68"/>
      <c r="E22" s="69"/>
      <c r="F22" s="70"/>
      <c r="G22" s="159" t="str">
        <f>IF(B22="","",MIN(ROUNDUP((C22*E22*Grenzen!$A$13/12*F22),0),Grenzen!$A$13))</f>
        <v/>
      </c>
      <c r="H22" s="71" t="str">
        <f>IF(OR(B22="",$C$7=""),"",(VLOOKUP($C$7,Grenzen!$A$3:$C$11,IF(D22=Grenzen!$C$1,3,2))*G22))</f>
        <v/>
      </c>
    </row>
    <row r="23" spans="1:8" x14ac:dyDescent="0.2">
      <c r="A23" s="67">
        <v>12</v>
      </c>
      <c r="B23" s="68"/>
      <c r="C23" s="69"/>
      <c r="D23" s="68"/>
      <c r="E23" s="69"/>
      <c r="F23" s="70"/>
      <c r="G23" s="159" t="str">
        <f>IF(B23="","",MIN(ROUNDUP((C23*E23*Grenzen!$A$13/12*F23),0),Grenzen!$A$13))</f>
        <v/>
      </c>
      <c r="H23" s="71" t="str">
        <f>IF(OR(B23="",$C$7=""),"",(VLOOKUP($C$7,Grenzen!$A$3:$C$11,IF(D23=Grenzen!$C$1,3,2))*G23))</f>
        <v/>
      </c>
    </row>
    <row r="24" spans="1:8" x14ac:dyDescent="0.2">
      <c r="A24" s="67">
        <v>13</v>
      </c>
      <c r="B24" s="68"/>
      <c r="C24" s="69"/>
      <c r="D24" s="68"/>
      <c r="E24" s="69"/>
      <c r="F24" s="70"/>
      <c r="G24" s="159" t="str">
        <f>IF(B24="","",MIN(ROUNDUP((C24*E24*Grenzen!$A$13/12*F24),0),Grenzen!$A$13))</f>
        <v/>
      </c>
      <c r="H24" s="71" t="str">
        <f>IF(OR(B24="",$C$7=""),"",(VLOOKUP($C$7,Grenzen!$A$3:$C$11,IF(D24=Grenzen!$C$1,3,2))*G24))</f>
        <v/>
      </c>
    </row>
    <row r="25" spans="1:8" x14ac:dyDescent="0.2">
      <c r="A25" s="67">
        <v>14</v>
      </c>
      <c r="B25" s="68"/>
      <c r="C25" s="69"/>
      <c r="D25" s="68"/>
      <c r="E25" s="69"/>
      <c r="F25" s="70"/>
      <c r="G25" s="159" t="str">
        <f>IF(B25="","",MIN(ROUNDUP((C25*E25*Grenzen!$A$13/12*F25),0),Grenzen!$A$13))</f>
        <v/>
      </c>
      <c r="H25" s="71" t="str">
        <f>IF(OR(B25="",$C$7=""),"",(VLOOKUP($C$7,Grenzen!$A$3:$C$11,IF(D25=Grenzen!$C$1,3,2))*G25))</f>
        <v/>
      </c>
    </row>
    <row r="26" spans="1:8" x14ac:dyDescent="0.2">
      <c r="A26" s="67">
        <v>15</v>
      </c>
      <c r="B26" s="68"/>
      <c r="C26" s="69"/>
      <c r="D26" s="68"/>
      <c r="E26" s="69"/>
      <c r="F26" s="70"/>
      <c r="G26" s="159" t="str">
        <f>IF(B26="","",MIN(ROUNDUP((C26*E26*Grenzen!$A$13/12*F26),0),Grenzen!$A$13))</f>
        <v/>
      </c>
      <c r="H26" s="71" t="str">
        <f>IF(OR(B26="",$C$7=""),"",(VLOOKUP($C$7,Grenzen!$A$3:$C$11,IF(D26=Grenzen!$C$1,3,2))*G26))</f>
        <v/>
      </c>
    </row>
    <row r="27" spans="1:8" x14ac:dyDescent="0.2">
      <c r="A27" s="72"/>
      <c r="B27" s="72"/>
      <c r="C27" s="72"/>
      <c r="D27" s="72"/>
      <c r="E27" s="72"/>
      <c r="F27" s="73" t="s">
        <v>3</v>
      </c>
      <c r="G27" s="159">
        <f>SUM(G12:G26)</f>
        <v>0</v>
      </c>
      <c r="H27" s="71">
        <f>SUM(H12:H26)</f>
        <v>0</v>
      </c>
    </row>
    <row r="29" spans="1:8" x14ac:dyDescent="0.2">
      <c r="F29" s="12" t="s">
        <v>35</v>
      </c>
      <c r="H29" s="16">
        <f>ROUND(H27*15/100,2)</f>
        <v>0</v>
      </c>
    </row>
    <row r="30" spans="1:8" ht="15" thickBot="1" x14ac:dyDescent="0.25"/>
    <row r="31" spans="1:8" s="2" customFormat="1" ht="3.75" customHeight="1" x14ac:dyDescent="0.2">
      <c r="A31" s="40"/>
      <c r="B31" s="41"/>
      <c r="C31" s="41"/>
      <c r="D31" s="41"/>
      <c r="E31" s="41"/>
      <c r="F31" s="41"/>
      <c r="G31" s="41"/>
      <c r="H31" s="42"/>
    </row>
    <row r="32" spans="1:8" s="2" customFormat="1" ht="15.75" x14ac:dyDescent="0.25">
      <c r="A32" s="43" t="s">
        <v>40</v>
      </c>
      <c r="B32" s="44"/>
      <c r="C32" s="44"/>
      <c r="D32" s="44"/>
      <c r="E32" s="44"/>
      <c r="F32" s="44"/>
      <c r="G32" s="44"/>
      <c r="H32" s="45"/>
    </row>
    <row r="33" spans="1:8" s="2" customFormat="1" ht="3.75" customHeight="1" x14ac:dyDescent="0.25">
      <c r="A33" s="43"/>
      <c r="B33" s="44"/>
      <c r="C33" s="44"/>
      <c r="D33" s="44"/>
      <c r="E33" s="44"/>
      <c r="F33" s="44"/>
      <c r="G33" s="44"/>
      <c r="H33" s="45"/>
    </row>
    <row r="34" spans="1:8" s="2" customFormat="1" ht="15.75" x14ac:dyDescent="0.25">
      <c r="A34" s="43" t="s">
        <v>92</v>
      </c>
      <c r="B34" s="44"/>
      <c r="C34" s="44"/>
      <c r="D34" s="44"/>
      <c r="E34" s="44"/>
      <c r="F34" s="44"/>
      <c r="G34" s="44"/>
      <c r="H34" s="45"/>
    </row>
    <row r="35" spans="1:8" s="2" customFormat="1" ht="46.5" customHeight="1" x14ac:dyDescent="0.2">
      <c r="A35" s="236" t="s">
        <v>97</v>
      </c>
      <c r="B35" s="233"/>
      <c r="C35" s="233"/>
      <c r="D35" s="233"/>
      <c r="E35" s="233"/>
      <c r="F35" s="233"/>
      <c r="G35" s="233"/>
      <c r="H35" s="234"/>
    </row>
    <row r="36" spans="1:8" s="2" customFormat="1" ht="46.5" customHeight="1" x14ac:dyDescent="0.2">
      <c r="A36" s="237" t="s">
        <v>94</v>
      </c>
      <c r="B36" s="233"/>
      <c r="C36" s="233"/>
      <c r="D36" s="233"/>
      <c r="E36" s="233"/>
      <c r="F36" s="233"/>
      <c r="G36" s="233"/>
      <c r="H36" s="234"/>
    </row>
    <row r="37" spans="1:8" s="2" customFormat="1" ht="46.5" customHeight="1" x14ac:dyDescent="0.2">
      <c r="A37" s="237" t="s">
        <v>96</v>
      </c>
      <c r="B37" s="233"/>
      <c r="C37" s="233"/>
      <c r="D37" s="233"/>
      <c r="E37" s="233"/>
      <c r="F37" s="233"/>
      <c r="G37" s="233"/>
      <c r="H37" s="234"/>
    </row>
    <row r="38" spans="1:8" s="2" customFormat="1" x14ac:dyDescent="0.2">
      <c r="A38" s="232" t="s">
        <v>98</v>
      </c>
      <c r="B38" s="238"/>
      <c r="C38" s="238"/>
      <c r="D38" s="238"/>
      <c r="E38" s="238"/>
      <c r="F38" s="238"/>
      <c r="G38" s="238"/>
      <c r="H38" s="239"/>
    </row>
    <row r="39" spans="1:8" s="2" customFormat="1" ht="3.75" customHeight="1" x14ac:dyDescent="0.25">
      <c r="A39" s="43"/>
      <c r="B39" s="44"/>
      <c r="C39" s="44"/>
      <c r="D39" s="44"/>
      <c r="E39" s="44"/>
      <c r="F39" s="44"/>
      <c r="G39" s="44"/>
      <c r="H39" s="45"/>
    </row>
    <row r="40" spans="1:8" s="2" customFormat="1" ht="15" x14ac:dyDescent="0.25">
      <c r="A40" s="50" t="s">
        <v>41</v>
      </c>
      <c r="B40" s="44"/>
      <c r="C40" s="44"/>
      <c r="D40" s="44"/>
      <c r="E40" s="44"/>
      <c r="F40" s="44"/>
      <c r="G40" s="44"/>
      <c r="H40" s="45"/>
    </row>
    <row r="41" spans="1:8" s="2" customFormat="1" ht="28.5" customHeight="1" x14ac:dyDescent="0.2">
      <c r="A41" s="236" t="s">
        <v>44</v>
      </c>
      <c r="B41" s="233"/>
      <c r="C41" s="233"/>
      <c r="D41" s="233"/>
      <c r="E41" s="233"/>
      <c r="F41" s="233"/>
      <c r="G41" s="233"/>
      <c r="H41" s="234"/>
    </row>
    <row r="42" spans="1:8" s="2" customFormat="1" ht="3.75" customHeight="1" x14ac:dyDescent="0.25">
      <c r="A42" s="43"/>
      <c r="B42" s="44"/>
      <c r="C42" s="44"/>
      <c r="D42" s="44"/>
      <c r="E42" s="44"/>
      <c r="F42" s="44"/>
      <c r="G42" s="44"/>
      <c r="H42" s="45"/>
    </row>
    <row r="43" spans="1:8" s="2" customFormat="1" ht="15" x14ac:dyDescent="0.25">
      <c r="A43" s="50" t="s">
        <v>42</v>
      </c>
      <c r="B43" s="44"/>
      <c r="C43" s="44"/>
      <c r="D43" s="44"/>
      <c r="E43" s="44"/>
      <c r="F43" s="44"/>
      <c r="G43" s="44"/>
      <c r="H43" s="45"/>
    </row>
    <row r="44" spans="1:8" s="2" customFormat="1" ht="57" customHeight="1" x14ac:dyDescent="0.2">
      <c r="A44" s="232" t="s">
        <v>47</v>
      </c>
      <c r="B44" s="233"/>
      <c r="C44" s="233"/>
      <c r="D44" s="233"/>
      <c r="E44" s="233"/>
      <c r="F44" s="233"/>
      <c r="G44" s="233"/>
      <c r="H44" s="234"/>
    </row>
    <row r="45" spans="1:8" s="2" customFormat="1" ht="3.75" customHeight="1" x14ac:dyDescent="0.2">
      <c r="A45" s="149"/>
      <c r="B45" s="150"/>
      <c r="C45" s="150"/>
      <c r="D45" s="150"/>
      <c r="E45" s="150"/>
      <c r="F45" s="150"/>
      <c r="G45" s="150"/>
      <c r="H45" s="151"/>
    </row>
    <row r="46" spans="1:8" s="2" customFormat="1" ht="15" x14ac:dyDescent="0.25">
      <c r="A46" s="50" t="s">
        <v>43</v>
      </c>
      <c r="B46" s="150"/>
      <c r="C46" s="150"/>
      <c r="D46" s="150"/>
      <c r="E46" s="150"/>
      <c r="F46" s="150"/>
      <c r="G46" s="150"/>
      <c r="H46" s="151"/>
    </row>
    <row r="47" spans="1:8" s="2" customFormat="1" x14ac:dyDescent="0.2">
      <c r="A47" s="232" t="s">
        <v>83</v>
      </c>
      <c r="B47" s="233"/>
      <c r="C47" s="233"/>
      <c r="D47" s="233"/>
      <c r="E47" s="233"/>
      <c r="F47" s="233"/>
      <c r="G47" s="233"/>
      <c r="H47" s="234"/>
    </row>
    <row r="48" spans="1:8" s="2" customFormat="1" ht="3.75" customHeight="1" x14ac:dyDescent="0.25">
      <c r="A48" s="43"/>
      <c r="B48" s="44"/>
      <c r="C48" s="44"/>
      <c r="D48" s="44"/>
      <c r="E48" s="44"/>
      <c r="F48" s="44"/>
      <c r="G48" s="44"/>
      <c r="H48" s="45"/>
    </row>
    <row r="49" spans="1:8" s="2" customFormat="1" ht="15" x14ac:dyDescent="0.25">
      <c r="A49" s="50" t="s">
        <v>35</v>
      </c>
      <c r="B49" s="44"/>
      <c r="C49" s="44"/>
      <c r="D49" s="44"/>
      <c r="E49" s="44"/>
      <c r="F49" s="44"/>
      <c r="G49" s="44"/>
      <c r="H49" s="45"/>
    </row>
    <row r="50" spans="1:8" s="2" customFormat="1" ht="60" customHeight="1" x14ac:dyDescent="0.2">
      <c r="A50" s="232" t="s">
        <v>99</v>
      </c>
      <c r="B50" s="233"/>
      <c r="C50" s="233"/>
      <c r="D50" s="233"/>
      <c r="E50" s="233"/>
      <c r="F50" s="233"/>
      <c r="G50" s="233"/>
      <c r="H50" s="234"/>
    </row>
    <row r="51" spans="1:8" s="2" customFormat="1" ht="3.75" customHeight="1" x14ac:dyDescent="0.25">
      <c r="A51" s="43"/>
      <c r="B51" s="44"/>
      <c r="C51" s="44"/>
      <c r="D51" s="44"/>
      <c r="E51" s="44"/>
      <c r="F51" s="44"/>
      <c r="G51" s="44"/>
      <c r="H51" s="45"/>
    </row>
    <row r="52" spans="1:8" s="2" customFormat="1" ht="15" x14ac:dyDescent="0.25">
      <c r="A52" s="50" t="s">
        <v>45</v>
      </c>
      <c r="B52" s="44"/>
      <c r="C52" s="44"/>
      <c r="D52" s="44"/>
      <c r="E52" s="44"/>
      <c r="F52" s="44"/>
      <c r="G52" s="44"/>
      <c r="H52" s="45"/>
    </row>
    <row r="53" spans="1:8" s="2" customFormat="1" ht="28.5" customHeight="1" x14ac:dyDescent="0.2">
      <c r="A53" s="232" t="s">
        <v>100</v>
      </c>
      <c r="B53" s="233"/>
      <c r="C53" s="233"/>
      <c r="D53" s="233"/>
      <c r="E53" s="233"/>
      <c r="F53" s="233"/>
      <c r="G53" s="233"/>
      <c r="H53" s="234"/>
    </row>
    <row r="54" spans="1:8" s="2" customFormat="1" ht="3.75" customHeight="1" x14ac:dyDescent="0.25">
      <c r="A54" s="43"/>
      <c r="B54" s="44"/>
      <c r="C54" s="44"/>
      <c r="D54" s="44"/>
      <c r="E54" s="44"/>
      <c r="F54" s="44"/>
      <c r="G54" s="44"/>
      <c r="H54" s="45"/>
    </row>
    <row r="55" spans="1:8" s="2" customFormat="1" ht="15" x14ac:dyDescent="0.25">
      <c r="A55" s="51" t="s">
        <v>91</v>
      </c>
      <c r="B55" s="44"/>
      <c r="C55" s="44"/>
      <c r="D55" s="44"/>
      <c r="E55" s="44"/>
      <c r="F55" s="44"/>
      <c r="G55" s="44"/>
      <c r="H55" s="45"/>
    </row>
    <row r="56" spans="1:8" s="2" customFormat="1" ht="28.5" customHeight="1" x14ac:dyDescent="0.2">
      <c r="A56" s="235" t="s">
        <v>46</v>
      </c>
      <c r="B56" s="233"/>
      <c r="C56" s="233"/>
      <c r="D56" s="233"/>
      <c r="E56" s="233"/>
      <c r="F56" s="233"/>
      <c r="G56" s="233"/>
      <c r="H56" s="234"/>
    </row>
    <row r="57" spans="1:8" s="2" customFormat="1" ht="3.75" customHeight="1" thickBot="1" x14ac:dyDescent="0.25">
      <c r="A57" s="46"/>
      <c r="B57" s="47"/>
      <c r="C57" s="47"/>
      <c r="D57" s="47"/>
      <c r="E57" s="47"/>
      <c r="F57" s="47"/>
      <c r="G57" s="47"/>
      <c r="H57" s="48"/>
    </row>
    <row r="58" spans="1:8" x14ac:dyDescent="0.2">
      <c r="G58" s="49"/>
      <c r="H58" s="49"/>
    </row>
  </sheetData>
  <sheetProtection algorithmName="SHA-512" hashValue="JIQAzcltkLuk4PGMuicIIbBPZW0QAzjMbArIvW3aiU57sUaZ+PJDMjIYq7Xw/4vqRrYras7a6IayHTouJwfnKA==" saltValue="0r61AmxbFeDeiuUzJvgw6g==" spinCount="100000" sheet="1" selectLockedCells="1" sort="0"/>
  <mergeCells count="12">
    <mergeCell ref="A53:H53"/>
    <mergeCell ref="A56:H56"/>
    <mergeCell ref="A3:C3"/>
    <mergeCell ref="A5:C5"/>
    <mergeCell ref="A41:H41"/>
    <mergeCell ref="A44:H44"/>
    <mergeCell ref="A47:H47"/>
    <mergeCell ref="A50:H50"/>
    <mergeCell ref="A35:H35"/>
    <mergeCell ref="A36:H36"/>
    <mergeCell ref="A37:H37"/>
    <mergeCell ref="A38:H38"/>
  </mergeCells>
  <dataValidations count="1">
    <dataValidation type="decimal" operator="lessThanOrEqual" allowBlank="1" showErrorMessage="1" error="Der Beschäftigungsumfang kann nicht höher als 100 % sein. Bitte korrigieren Sie Ihre Eingabe." sqref="C12:C26 E12:E26">
      <formula1>1</formula1>
    </dataValidation>
  </dataValidations>
  <printOptions horizontalCentered="1"/>
  <pageMargins left="0.78740157480314965" right="0.78740157480314965" top="0.78740157480314965" bottom="0.78740157480314965" header="0.39370078740157483" footer="0.19685039370078741"/>
  <pageSetup paperSize="9" scale="95" orientation="landscape" r:id="rId1"/>
  <headerFooter alignWithMargins="0">
    <oddFooter>&amp;L&amp;8Stand: 17.03.2021&amp;C&amp;8Seite &amp;P von &amp;N&amp;R&amp;8&amp;A</oddFooter>
  </headerFooter>
  <rowBreaks count="1" manualBreakCount="1">
    <brk id="30"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Grenzen!$B$1:$C$1</xm:f>
          </x14:formula1>
          <xm:sqref>D12:D26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zoomScaleNormal="100" workbookViewId="0">
      <selection activeCell="C7" sqref="C7"/>
    </sheetView>
  </sheetViews>
  <sheetFormatPr baseColWidth="10" defaultRowHeight="14.25" x14ac:dyDescent="0.2"/>
  <cols>
    <col min="1" max="1" width="6.42578125" style="12" bestFit="1" customWidth="1"/>
    <col min="2" max="2" width="18.5703125" style="12" customWidth="1"/>
    <col min="3" max="3" width="16.28515625" style="12" bestFit="1" customWidth="1"/>
    <col min="4" max="4" width="35.7109375" style="12" customWidth="1"/>
    <col min="5" max="5" width="19.85546875" style="12" bestFit="1" customWidth="1"/>
    <col min="6" max="6" width="12.42578125" style="12" bestFit="1" customWidth="1"/>
    <col min="7" max="8" width="14.28515625" style="12" customWidth="1"/>
    <col min="9" max="16384" width="11.42578125" style="12"/>
  </cols>
  <sheetData>
    <row r="1" spans="1:8" s="11" customFormat="1" ht="23.25" x14ac:dyDescent="0.35">
      <c r="A1" s="11" t="s">
        <v>12</v>
      </c>
    </row>
    <row r="3" spans="1:8" s="2" customFormat="1" ht="12.75" x14ac:dyDescent="0.2">
      <c r="A3" s="204" t="str">
        <f>IF(Erläuterungen!C7 = "","",CONCATENATE(Erläuterungen!A7,":"," ",Erläuterungen!C7))</f>
        <v/>
      </c>
      <c r="B3" s="204"/>
      <c r="C3" s="204"/>
    </row>
    <row r="4" spans="1:8" s="2" customFormat="1" ht="5.25" customHeight="1" x14ac:dyDescent="0.2">
      <c r="C4" s="3"/>
    </row>
    <row r="5" spans="1:8" s="2" customFormat="1" ht="12.75" x14ac:dyDescent="0.2">
      <c r="A5" s="204" t="str">
        <f>IF(Erläuterungen!C9 = "","",CONCATENATE(Erläuterungen!A9,":"," ",Erläuterungen!C9))</f>
        <v/>
      </c>
      <c r="B5" s="204"/>
      <c r="C5" s="204"/>
    </row>
    <row r="6" spans="1:8" ht="5.25" customHeight="1" x14ac:dyDescent="0.2"/>
    <row r="7" spans="1:8" x14ac:dyDescent="0.2">
      <c r="B7" s="66" t="s">
        <v>50</v>
      </c>
      <c r="C7" s="181"/>
    </row>
    <row r="9" spans="1:8" s="13" customFormat="1" ht="11.25" x14ac:dyDescent="0.2">
      <c r="A9" s="31">
        <v>1</v>
      </c>
      <c r="B9" s="31">
        <v>2</v>
      </c>
      <c r="C9" s="31">
        <v>3</v>
      </c>
      <c r="D9" s="31">
        <v>4</v>
      </c>
      <c r="E9" s="31">
        <v>5</v>
      </c>
      <c r="F9" s="31">
        <v>6</v>
      </c>
      <c r="G9" s="31">
        <v>7</v>
      </c>
      <c r="H9" s="31">
        <v>8</v>
      </c>
    </row>
    <row r="10" spans="1:8" s="14" customFormat="1" ht="42.75" x14ac:dyDescent="0.2">
      <c r="A10" s="32" t="s">
        <v>28</v>
      </c>
      <c r="B10" s="32" t="s">
        <v>29</v>
      </c>
      <c r="C10" s="32" t="s">
        <v>30</v>
      </c>
      <c r="D10" s="32" t="s">
        <v>31</v>
      </c>
      <c r="E10" s="32" t="s">
        <v>32</v>
      </c>
      <c r="F10" s="32" t="s">
        <v>33</v>
      </c>
      <c r="G10" s="32" t="s">
        <v>85</v>
      </c>
      <c r="H10" s="32" t="s">
        <v>86</v>
      </c>
    </row>
    <row r="11" spans="1:8" s="15" customFormat="1" ht="11.25" x14ac:dyDescent="0.2">
      <c r="A11" s="33" t="s">
        <v>7</v>
      </c>
      <c r="B11" s="33" t="s">
        <v>7</v>
      </c>
      <c r="C11" s="33" t="s">
        <v>7</v>
      </c>
      <c r="D11" s="33" t="s">
        <v>84</v>
      </c>
      <c r="E11" s="33" t="s">
        <v>7</v>
      </c>
      <c r="F11" s="33" t="s">
        <v>7</v>
      </c>
      <c r="G11" s="33" t="s">
        <v>5</v>
      </c>
      <c r="H11" s="33" t="s">
        <v>5</v>
      </c>
    </row>
    <row r="12" spans="1:8" x14ac:dyDescent="0.2">
      <c r="A12" s="67">
        <v>1</v>
      </c>
      <c r="B12" s="68"/>
      <c r="C12" s="69"/>
      <c r="D12" s="68"/>
      <c r="E12" s="69"/>
      <c r="F12" s="70"/>
      <c r="G12" s="159" t="str">
        <f>IF(B12="","",MIN(ROUNDUP((C12*E12*Grenzen!$A$13/12*F12),0),Grenzen!$A$13))</f>
        <v/>
      </c>
      <c r="H12" s="71" t="str">
        <f>IF(OR(B12="",$C$7=""),"",(VLOOKUP($C$7,Grenzen!$A$3:$C$11,IF(D12=Grenzen!$C$1,3,2))*G12))</f>
        <v/>
      </c>
    </row>
    <row r="13" spans="1:8" x14ac:dyDescent="0.2">
      <c r="A13" s="67">
        <v>2</v>
      </c>
      <c r="B13" s="68"/>
      <c r="C13" s="69"/>
      <c r="D13" s="68"/>
      <c r="E13" s="69"/>
      <c r="F13" s="70"/>
      <c r="G13" s="159" t="str">
        <f>IF(B13="","",MIN(ROUNDUP((C13*E13*Grenzen!$A$13/12*F13),0),Grenzen!$A$13))</f>
        <v/>
      </c>
      <c r="H13" s="71" t="str">
        <f>IF(OR(B13="",$C$7=""),"",(VLOOKUP($C$7,Grenzen!$A$3:$C$11,IF(D13=Grenzen!$C$1,3,2))*G13))</f>
        <v/>
      </c>
    </row>
    <row r="14" spans="1:8" x14ac:dyDescent="0.2">
      <c r="A14" s="67">
        <v>3</v>
      </c>
      <c r="B14" s="68"/>
      <c r="C14" s="69"/>
      <c r="D14" s="68"/>
      <c r="E14" s="69"/>
      <c r="F14" s="70"/>
      <c r="G14" s="159" t="str">
        <f>IF(B14="","",MIN(ROUNDUP((C14*E14*Grenzen!$A$13/12*F14),0),Grenzen!$A$13))</f>
        <v/>
      </c>
      <c r="H14" s="71" t="str">
        <f>IF(OR(B14="",$C$7=""),"",(VLOOKUP($C$7,Grenzen!$A$3:$C$11,IF(D14=Grenzen!$C$1,3,2))*G14))</f>
        <v/>
      </c>
    </row>
    <row r="15" spans="1:8" x14ac:dyDescent="0.2">
      <c r="A15" s="67">
        <v>4</v>
      </c>
      <c r="B15" s="68"/>
      <c r="C15" s="69"/>
      <c r="D15" s="68"/>
      <c r="E15" s="69"/>
      <c r="F15" s="70"/>
      <c r="G15" s="159" t="str">
        <f>IF(B15="","",MIN(ROUNDUP((C15*E15*Grenzen!$A$13/12*F15),0),Grenzen!$A$13))</f>
        <v/>
      </c>
      <c r="H15" s="71" t="str">
        <f>IF(OR(B15="",$C$7=""),"",(VLOOKUP($C$7,Grenzen!$A$3:$C$11,IF(D15=Grenzen!$C$1,3,2))*G15))</f>
        <v/>
      </c>
    </row>
    <row r="16" spans="1:8" x14ac:dyDescent="0.2">
      <c r="A16" s="67">
        <v>5</v>
      </c>
      <c r="B16" s="68"/>
      <c r="C16" s="69"/>
      <c r="D16" s="68"/>
      <c r="E16" s="69"/>
      <c r="F16" s="70"/>
      <c r="G16" s="159" t="str">
        <f>IF(B16="","",MIN(ROUNDUP((C16*E16*Grenzen!$A$13/12*F16),0),Grenzen!$A$13))</f>
        <v/>
      </c>
      <c r="H16" s="71" t="str">
        <f>IF(OR(B16="",$C$7=""),"",(VLOOKUP($C$7,Grenzen!$A$3:$C$11,IF(D16=Grenzen!$C$1,3,2))*G16))</f>
        <v/>
      </c>
    </row>
    <row r="17" spans="1:8" x14ac:dyDescent="0.2">
      <c r="A17" s="67">
        <v>6</v>
      </c>
      <c r="B17" s="68"/>
      <c r="C17" s="69"/>
      <c r="D17" s="68"/>
      <c r="E17" s="69"/>
      <c r="F17" s="70"/>
      <c r="G17" s="159" t="str">
        <f>IF(B17="","",MIN(ROUNDUP((C17*E17*Grenzen!$A$13/12*F17),0),Grenzen!$A$13))</f>
        <v/>
      </c>
      <c r="H17" s="71" t="str">
        <f>IF(OR(B17="",$C$7=""),"",(VLOOKUP($C$7,Grenzen!$A$3:$C$11,IF(D17=Grenzen!$C$1,3,2))*G17))</f>
        <v/>
      </c>
    </row>
    <row r="18" spans="1:8" x14ac:dyDescent="0.2">
      <c r="A18" s="67">
        <v>7</v>
      </c>
      <c r="B18" s="68"/>
      <c r="C18" s="69"/>
      <c r="D18" s="68"/>
      <c r="E18" s="69"/>
      <c r="F18" s="70"/>
      <c r="G18" s="159" t="str">
        <f>IF(B18="","",MIN(ROUNDUP((C18*E18*Grenzen!$A$13/12*F18),0),Grenzen!$A$13))</f>
        <v/>
      </c>
      <c r="H18" s="71" t="str">
        <f>IF(OR(B18="",$C$7=""),"",(VLOOKUP($C$7,Grenzen!$A$3:$C$11,IF(D18=Grenzen!$C$1,3,2))*G18))</f>
        <v/>
      </c>
    </row>
    <row r="19" spans="1:8" x14ac:dyDescent="0.2">
      <c r="A19" s="67">
        <v>8</v>
      </c>
      <c r="B19" s="68"/>
      <c r="C19" s="69"/>
      <c r="D19" s="68"/>
      <c r="E19" s="69"/>
      <c r="F19" s="70"/>
      <c r="G19" s="159" t="str">
        <f>IF(B19="","",MIN(ROUNDUP((C19*E19*Grenzen!$A$13/12*F19),0),Grenzen!$A$13))</f>
        <v/>
      </c>
      <c r="H19" s="71" t="str">
        <f>IF(OR(B19="",$C$7=""),"",(VLOOKUP($C$7,Grenzen!$A$3:$C$11,IF(D19=Grenzen!$C$1,3,2))*G19))</f>
        <v/>
      </c>
    </row>
    <row r="20" spans="1:8" x14ac:dyDescent="0.2">
      <c r="A20" s="67">
        <v>9</v>
      </c>
      <c r="B20" s="68"/>
      <c r="C20" s="69"/>
      <c r="D20" s="68"/>
      <c r="E20" s="69"/>
      <c r="F20" s="70"/>
      <c r="G20" s="159" t="str">
        <f>IF(B20="","",MIN(ROUNDUP((C20*E20*Grenzen!$A$13/12*F20),0),Grenzen!$A$13))</f>
        <v/>
      </c>
      <c r="H20" s="71" t="str">
        <f>IF(OR(B20="",$C$7=""),"",(VLOOKUP($C$7,Grenzen!$A$3:$C$11,IF(D20=Grenzen!$C$1,3,2))*G20))</f>
        <v/>
      </c>
    </row>
    <row r="21" spans="1:8" x14ac:dyDescent="0.2">
      <c r="A21" s="67">
        <v>10</v>
      </c>
      <c r="B21" s="68"/>
      <c r="C21" s="69"/>
      <c r="D21" s="68"/>
      <c r="E21" s="69"/>
      <c r="F21" s="70"/>
      <c r="G21" s="159" t="str">
        <f>IF(B21="","",MIN(ROUNDUP((C21*E21*Grenzen!$A$13/12*F21),0),Grenzen!$A$13))</f>
        <v/>
      </c>
      <c r="H21" s="71" t="str">
        <f>IF(OR(B21="",$C$7=""),"",(VLOOKUP($C$7,Grenzen!$A$3:$C$11,IF(D21=Grenzen!$C$1,3,2))*G21))</f>
        <v/>
      </c>
    </row>
    <row r="22" spans="1:8" x14ac:dyDescent="0.2">
      <c r="A22" s="67">
        <v>11</v>
      </c>
      <c r="B22" s="68"/>
      <c r="C22" s="69"/>
      <c r="D22" s="68"/>
      <c r="E22" s="69"/>
      <c r="F22" s="70"/>
      <c r="G22" s="159" t="str">
        <f>IF(B22="","",MIN(ROUNDUP((C22*E22*Grenzen!$A$13/12*F22),0),Grenzen!$A$13))</f>
        <v/>
      </c>
      <c r="H22" s="71" t="str">
        <f>IF(OR(B22="",$C$7=""),"",(VLOOKUP($C$7,Grenzen!$A$3:$C$11,IF(D22=Grenzen!$C$1,3,2))*G22))</f>
        <v/>
      </c>
    </row>
    <row r="23" spans="1:8" x14ac:dyDescent="0.2">
      <c r="A23" s="67">
        <v>12</v>
      </c>
      <c r="B23" s="68"/>
      <c r="C23" s="69"/>
      <c r="D23" s="68"/>
      <c r="E23" s="69"/>
      <c r="F23" s="70"/>
      <c r="G23" s="159" t="str">
        <f>IF(B23="","",MIN(ROUNDUP((C23*E23*Grenzen!$A$13/12*F23),0),Grenzen!$A$13))</f>
        <v/>
      </c>
      <c r="H23" s="71" t="str">
        <f>IF(OR(B23="",$C$7=""),"",(VLOOKUP($C$7,Grenzen!$A$3:$C$11,IF(D23=Grenzen!$C$1,3,2))*G23))</f>
        <v/>
      </c>
    </row>
    <row r="24" spans="1:8" x14ac:dyDescent="0.2">
      <c r="A24" s="67">
        <v>13</v>
      </c>
      <c r="B24" s="68"/>
      <c r="C24" s="69"/>
      <c r="D24" s="68"/>
      <c r="E24" s="69"/>
      <c r="F24" s="70"/>
      <c r="G24" s="159" t="str">
        <f>IF(B24="","",MIN(ROUNDUP((C24*E24*Grenzen!$A$13/12*F24),0),Grenzen!$A$13))</f>
        <v/>
      </c>
      <c r="H24" s="71" t="str">
        <f>IF(OR(B24="",$C$7=""),"",(VLOOKUP($C$7,Grenzen!$A$3:$C$11,IF(D24=Grenzen!$C$1,3,2))*G24))</f>
        <v/>
      </c>
    </row>
    <row r="25" spans="1:8" x14ac:dyDescent="0.2">
      <c r="A25" s="67">
        <v>14</v>
      </c>
      <c r="B25" s="68"/>
      <c r="C25" s="69"/>
      <c r="D25" s="68"/>
      <c r="E25" s="69"/>
      <c r="F25" s="70"/>
      <c r="G25" s="159" t="str">
        <f>IF(B25="","",MIN(ROUNDUP((C25*E25*Grenzen!$A$13/12*F25),0),Grenzen!$A$13))</f>
        <v/>
      </c>
      <c r="H25" s="71" t="str">
        <f>IF(OR(B25="",$C$7=""),"",(VLOOKUP($C$7,Grenzen!$A$3:$C$11,IF(D25=Grenzen!$C$1,3,2))*G25))</f>
        <v/>
      </c>
    </row>
    <row r="26" spans="1:8" x14ac:dyDescent="0.2">
      <c r="A26" s="67">
        <v>15</v>
      </c>
      <c r="B26" s="68"/>
      <c r="C26" s="69"/>
      <c r="D26" s="68"/>
      <c r="E26" s="69"/>
      <c r="F26" s="70"/>
      <c r="G26" s="159" t="str">
        <f>IF(B26="","",MIN(ROUNDUP((C26*E26*Grenzen!$A$13/12*F26),0),Grenzen!$A$13))</f>
        <v/>
      </c>
      <c r="H26" s="71" t="str">
        <f>IF(OR(B26="",$C$7=""),"",(VLOOKUP($C$7,Grenzen!$A$3:$C$11,IF(D26=Grenzen!$C$1,3,2))*G26))</f>
        <v/>
      </c>
    </row>
    <row r="27" spans="1:8" x14ac:dyDescent="0.2">
      <c r="A27" s="72"/>
      <c r="B27" s="72"/>
      <c r="C27" s="72"/>
      <c r="D27" s="72"/>
      <c r="E27" s="72"/>
      <c r="F27" s="73" t="s">
        <v>3</v>
      </c>
      <c r="G27" s="159">
        <f>SUM(G12:G26)</f>
        <v>0</v>
      </c>
      <c r="H27" s="71">
        <f>SUM(H12:H26)</f>
        <v>0</v>
      </c>
    </row>
    <row r="29" spans="1:8" x14ac:dyDescent="0.2">
      <c r="F29" s="12" t="s">
        <v>35</v>
      </c>
      <c r="H29" s="16">
        <f>ROUND(H27*15/100,2)</f>
        <v>0</v>
      </c>
    </row>
    <row r="30" spans="1:8" ht="15" thickBot="1" x14ac:dyDescent="0.25"/>
    <row r="31" spans="1:8" s="2" customFormat="1" ht="3.75" customHeight="1" x14ac:dyDescent="0.2">
      <c r="A31" s="40"/>
      <c r="B31" s="41"/>
      <c r="C31" s="41"/>
      <c r="D31" s="41"/>
      <c r="E31" s="41"/>
      <c r="F31" s="41"/>
      <c r="G31" s="41"/>
      <c r="H31" s="42"/>
    </row>
    <row r="32" spans="1:8" s="2" customFormat="1" ht="15.75" x14ac:dyDescent="0.25">
      <c r="A32" s="43" t="s">
        <v>40</v>
      </c>
      <c r="B32" s="44"/>
      <c r="C32" s="44"/>
      <c r="D32" s="44"/>
      <c r="E32" s="44"/>
      <c r="F32" s="44"/>
      <c r="G32" s="44"/>
      <c r="H32" s="45"/>
    </row>
    <row r="33" spans="1:8" s="2" customFormat="1" ht="3.75" customHeight="1" x14ac:dyDescent="0.25">
      <c r="A33" s="43"/>
      <c r="B33" s="44"/>
      <c r="C33" s="44"/>
      <c r="D33" s="44"/>
      <c r="E33" s="44"/>
      <c r="F33" s="44"/>
      <c r="G33" s="44"/>
      <c r="H33" s="45"/>
    </row>
    <row r="34" spans="1:8" s="2" customFormat="1" ht="15.75" x14ac:dyDescent="0.25">
      <c r="A34" s="43" t="s">
        <v>92</v>
      </c>
      <c r="B34" s="44"/>
      <c r="C34" s="44"/>
      <c r="D34" s="44"/>
      <c r="E34" s="44"/>
      <c r="F34" s="44"/>
      <c r="G34" s="44"/>
      <c r="H34" s="45"/>
    </row>
    <row r="35" spans="1:8" s="2" customFormat="1" ht="46.5" customHeight="1" x14ac:dyDescent="0.2">
      <c r="A35" s="236" t="s">
        <v>97</v>
      </c>
      <c r="B35" s="233"/>
      <c r="C35" s="233"/>
      <c r="D35" s="233"/>
      <c r="E35" s="233"/>
      <c r="F35" s="233"/>
      <c r="G35" s="233"/>
      <c r="H35" s="234"/>
    </row>
    <row r="36" spans="1:8" s="2" customFormat="1" ht="46.5" customHeight="1" x14ac:dyDescent="0.2">
      <c r="A36" s="237" t="s">
        <v>94</v>
      </c>
      <c r="B36" s="233"/>
      <c r="C36" s="233"/>
      <c r="D36" s="233"/>
      <c r="E36" s="233"/>
      <c r="F36" s="233"/>
      <c r="G36" s="233"/>
      <c r="H36" s="234"/>
    </row>
    <row r="37" spans="1:8" s="2" customFormat="1" ht="46.5" customHeight="1" x14ac:dyDescent="0.2">
      <c r="A37" s="237" t="s">
        <v>96</v>
      </c>
      <c r="B37" s="233"/>
      <c r="C37" s="233"/>
      <c r="D37" s="233"/>
      <c r="E37" s="233"/>
      <c r="F37" s="233"/>
      <c r="G37" s="233"/>
      <c r="H37" s="234"/>
    </row>
    <row r="38" spans="1:8" s="2" customFormat="1" x14ac:dyDescent="0.2">
      <c r="A38" s="232" t="s">
        <v>98</v>
      </c>
      <c r="B38" s="238"/>
      <c r="C38" s="238"/>
      <c r="D38" s="238"/>
      <c r="E38" s="238"/>
      <c r="F38" s="238"/>
      <c r="G38" s="238"/>
      <c r="H38" s="239"/>
    </row>
    <row r="39" spans="1:8" s="2" customFormat="1" ht="3.75" customHeight="1" x14ac:dyDescent="0.25">
      <c r="A39" s="43"/>
      <c r="B39" s="44"/>
      <c r="C39" s="44"/>
      <c r="D39" s="44"/>
      <c r="E39" s="44"/>
      <c r="F39" s="44"/>
      <c r="G39" s="44"/>
      <c r="H39" s="45"/>
    </row>
    <row r="40" spans="1:8" s="2" customFormat="1" ht="15" x14ac:dyDescent="0.25">
      <c r="A40" s="50" t="s">
        <v>41</v>
      </c>
      <c r="B40" s="44"/>
      <c r="C40" s="44"/>
      <c r="D40" s="44"/>
      <c r="E40" s="44"/>
      <c r="F40" s="44"/>
      <c r="G40" s="44"/>
      <c r="H40" s="45"/>
    </row>
    <row r="41" spans="1:8" s="2" customFormat="1" ht="28.5" customHeight="1" x14ac:dyDescent="0.2">
      <c r="A41" s="236" t="s">
        <v>44</v>
      </c>
      <c r="B41" s="233"/>
      <c r="C41" s="233"/>
      <c r="D41" s="233"/>
      <c r="E41" s="233"/>
      <c r="F41" s="233"/>
      <c r="G41" s="233"/>
      <c r="H41" s="234"/>
    </row>
    <row r="42" spans="1:8" s="2" customFormat="1" ht="3.75" customHeight="1" x14ac:dyDescent="0.25">
      <c r="A42" s="43"/>
      <c r="B42" s="44"/>
      <c r="C42" s="44"/>
      <c r="D42" s="44"/>
      <c r="E42" s="44"/>
      <c r="F42" s="44"/>
      <c r="G42" s="44"/>
      <c r="H42" s="45"/>
    </row>
    <row r="43" spans="1:8" s="2" customFormat="1" ht="15" x14ac:dyDescent="0.25">
      <c r="A43" s="50" t="s">
        <v>42</v>
      </c>
      <c r="B43" s="44"/>
      <c r="C43" s="44"/>
      <c r="D43" s="44"/>
      <c r="E43" s="44"/>
      <c r="F43" s="44"/>
      <c r="G43" s="44"/>
      <c r="H43" s="45"/>
    </row>
    <row r="44" spans="1:8" s="2" customFormat="1" ht="57" customHeight="1" x14ac:dyDescent="0.2">
      <c r="A44" s="232" t="s">
        <v>47</v>
      </c>
      <c r="B44" s="233"/>
      <c r="C44" s="233"/>
      <c r="D44" s="233"/>
      <c r="E44" s="233"/>
      <c r="F44" s="233"/>
      <c r="G44" s="233"/>
      <c r="H44" s="234"/>
    </row>
    <row r="45" spans="1:8" s="2" customFormat="1" ht="3.75" customHeight="1" x14ac:dyDescent="0.2">
      <c r="A45" s="149"/>
      <c r="B45" s="150"/>
      <c r="C45" s="150"/>
      <c r="D45" s="150"/>
      <c r="E45" s="150"/>
      <c r="F45" s="150"/>
      <c r="G45" s="150"/>
      <c r="H45" s="151"/>
    </row>
    <row r="46" spans="1:8" s="2" customFormat="1" ht="15" x14ac:dyDescent="0.25">
      <c r="A46" s="50" t="s">
        <v>43</v>
      </c>
      <c r="B46" s="150"/>
      <c r="C46" s="150"/>
      <c r="D46" s="150"/>
      <c r="E46" s="150"/>
      <c r="F46" s="150"/>
      <c r="G46" s="150"/>
      <c r="H46" s="151"/>
    </row>
    <row r="47" spans="1:8" s="2" customFormat="1" x14ac:dyDescent="0.2">
      <c r="A47" s="232" t="s">
        <v>83</v>
      </c>
      <c r="B47" s="233"/>
      <c r="C47" s="233"/>
      <c r="D47" s="233"/>
      <c r="E47" s="233"/>
      <c r="F47" s="233"/>
      <c r="G47" s="233"/>
      <c r="H47" s="234"/>
    </row>
    <row r="48" spans="1:8" s="2" customFormat="1" ht="3.75" customHeight="1" x14ac:dyDescent="0.25">
      <c r="A48" s="43"/>
      <c r="B48" s="44"/>
      <c r="C48" s="44"/>
      <c r="D48" s="44"/>
      <c r="E48" s="44"/>
      <c r="F48" s="44"/>
      <c r="G48" s="44"/>
      <c r="H48" s="45"/>
    </row>
    <row r="49" spans="1:8" s="2" customFormat="1" ht="15" x14ac:dyDescent="0.25">
      <c r="A49" s="50" t="s">
        <v>35</v>
      </c>
      <c r="B49" s="44"/>
      <c r="C49" s="44"/>
      <c r="D49" s="44"/>
      <c r="E49" s="44"/>
      <c r="F49" s="44"/>
      <c r="G49" s="44"/>
      <c r="H49" s="45"/>
    </row>
    <row r="50" spans="1:8" s="2" customFormat="1" ht="60" customHeight="1" x14ac:dyDescent="0.2">
      <c r="A50" s="232" t="s">
        <v>99</v>
      </c>
      <c r="B50" s="233"/>
      <c r="C50" s="233"/>
      <c r="D50" s="233"/>
      <c r="E50" s="233"/>
      <c r="F50" s="233"/>
      <c r="G50" s="233"/>
      <c r="H50" s="234"/>
    </row>
    <row r="51" spans="1:8" s="2" customFormat="1" ht="3.75" customHeight="1" x14ac:dyDescent="0.25">
      <c r="A51" s="43"/>
      <c r="B51" s="44"/>
      <c r="C51" s="44"/>
      <c r="D51" s="44"/>
      <c r="E51" s="44"/>
      <c r="F51" s="44"/>
      <c r="G51" s="44"/>
      <c r="H51" s="45"/>
    </row>
    <row r="52" spans="1:8" s="2" customFormat="1" ht="15" x14ac:dyDescent="0.25">
      <c r="A52" s="50" t="s">
        <v>45</v>
      </c>
      <c r="B52" s="44"/>
      <c r="C52" s="44"/>
      <c r="D52" s="44"/>
      <c r="E52" s="44"/>
      <c r="F52" s="44"/>
      <c r="G52" s="44"/>
      <c r="H52" s="45"/>
    </row>
    <row r="53" spans="1:8" s="2" customFormat="1" ht="28.5" customHeight="1" x14ac:dyDescent="0.2">
      <c r="A53" s="232" t="s">
        <v>100</v>
      </c>
      <c r="B53" s="233"/>
      <c r="C53" s="233"/>
      <c r="D53" s="233"/>
      <c r="E53" s="233"/>
      <c r="F53" s="233"/>
      <c r="G53" s="233"/>
      <c r="H53" s="234"/>
    </row>
    <row r="54" spans="1:8" s="2" customFormat="1" ht="3.75" customHeight="1" x14ac:dyDescent="0.25">
      <c r="A54" s="43"/>
      <c r="B54" s="44"/>
      <c r="C54" s="44"/>
      <c r="D54" s="44"/>
      <c r="E54" s="44"/>
      <c r="F54" s="44"/>
      <c r="G54" s="44"/>
      <c r="H54" s="45"/>
    </row>
    <row r="55" spans="1:8" s="2" customFormat="1" ht="15" x14ac:dyDescent="0.25">
      <c r="A55" s="51" t="s">
        <v>91</v>
      </c>
      <c r="B55" s="44"/>
      <c r="C55" s="44"/>
      <c r="D55" s="44"/>
      <c r="E55" s="44"/>
      <c r="F55" s="44"/>
      <c r="G55" s="44"/>
      <c r="H55" s="45"/>
    </row>
    <row r="56" spans="1:8" s="2" customFormat="1" ht="28.5" customHeight="1" x14ac:dyDescent="0.2">
      <c r="A56" s="235" t="s">
        <v>46</v>
      </c>
      <c r="B56" s="233"/>
      <c r="C56" s="233"/>
      <c r="D56" s="233"/>
      <c r="E56" s="233"/>
      <c r="F56" s="233"/>
      <c r="G56" s="233"/>
      <c r="H56" s="234"/>
    </row>
    <row r="57" spans="1:8" s="2" customFormat="1" ht="3.75" customHeight="1" thickBot="1" x14ac:dyDescent="0.25">
      <c r="A57" s="46"/>
      <c r="B57" s="47"/>
      <c r="C57" s="47"/>
      <c r="D57" s="47"/>
      <c r="E57" s="47"/>
      <c r="F57" s="47"/>
      <c r="G57" s="47"/>
      <c r="H57" s="48"/>
    </row>
    <row r="58" spans="1:8" x14ac:dyDescent="0.2">
      <c r="G58" s="49"/>
      <c r="H58" s="49"/>
    </row>
  </sheetData>
  <sheetProtection algorithmName="SHA-512" hashValue="Af4DQpVXA0H5UrL+H/lLlWCM45JPZZ5eLd0s6uxhxK8p1pR+OrI7uAnryqpRkhbZ2qfdFmJfBBnJEt0gj3t/og==" saltValue="2xs/fYfKbNT7LdR8s/zV7w==" spinCount="100000" sheet="1" selectLockedCells="1" sort="0"/>
  <mergeCells count="12">
    <mergeCell ref="A53:H53"/>
    <mergeCell ref="A56:H56"/>
    <mergeCell ref="A3:C3"/>
    <mergeCell ref="A5:C5"/>
    <mergeCell ref="A41:H41"/>
    <mergeCell ref="A44:H44"/>
    <mergeCell ref="A47:H47"/>
    <mergeCell ref="A50:H50"/>
    <mergeCell ref="A35:H35"/>
    <mergeCell ref="A36:H36"/>
    <mergeCell ref="A37:H37"/>
    <mergeCell ref="A38:H38"/>
  </mergeCells>
  <dataValidations count="1">
    <dataValidation type="decimal" operator="lessThanOrEqual" allowBlank="1" showErrorMessage="1" error="Der Beschäftigungsumfang kann nicht höher als 100 % sein. Bitte korrigieren Sie Ihre Eingabe." sqref="C12:C26 E12:E26">
      <formula1>1</formula1>
    </dataValidation>
  </dataValidations>
  <printOptions horizontalCentered="1"/>
  <pageMargins left="0.78740157480314965" right="0.78740157480314965" top="0.78740157480314965" bottom="0.78740157480314965" header="0.39370078740157483" footer="0.19685039370078741"/>
  <pageSetup paperSize="9" scale="95" orientation="landscape" r:id="rId1"/>
  <headerFooter alignWithMargins="0">
    <oddFooter>&amp;L&amp;8Stand: 17.03.2021&amp;C&amp;8Seite &amp;P von &amp;N&amp;R&amp;8&amp;A</oddFooter>
  </headerFooter>
  <rowBreaks count="1" manualBreakCount="1">
    <brk id="30"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Grenzen!$B$1:$C$1</xm:f>
          </x14:formula1>
          <xm:sqref>D12:D26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zoomScaleNormal="100" workbookViewId="0">
      <selection activeCell="C7" sqref="C7"/>
    </sheetView>
  </sheetViews>
  <sheetFormatPr baseColWidth="10" defaultRowHeight="14.25" x14ac:dyDescent="0.2"/>
  <cols>
    <col min="1" max="1" width="6.42578125" style="12" bestFit="1" customWidth="1"/>
    <col min="2" max="2" width="18.5703125" style="12" customWidth="1"/>
    <col min="3" max="3" width="16.28515625" style="12" bestFit="1" customWidth="1"/>
    <col min="4" max="4" width="35.7109375" style="12" customWidth="1"/>
    <col min="5" max="5" width="19.85546875" style="12" bestFit="1" customWidth="1"/>
    <col min="6" max="6" width="12.42578125" style="12" bestFit="1" customWidth="1"/>
    <col min="7" max="8" width="14.28515625" style="12" customWidth="1"/>
    <col min="9" max="16384" width="11.42578125" style="12"/>
  </cols>
  <sheetData>
    <row r="1" spans="1:8" s="11" customFormat="1" ht="23.25" x14ac:dyDescent="0.35">
      <c r="A1" s="11" t="s">
        <v>12</v>
      </c>
    </row>
    <row r="3" spans="1:8" s="2" customFormat="1" ht="12.75" x14ac:dyDescent="0.2">
      <c r="A3" s="204" t="str">
        <f>IF(Erläuterungen!C7 = "","",CONCATENATE(Erläuterungen!A7,":"," ",Erläuterungen!C7))</f>
        <v/>
      </c>
      <c r="B3" s="204"/>
      <c r="C3" s="204"/>
    </row>
    <row r="4" spans="1:8" s="2" customFormat="1" ht="5.25" customHeight="1" x14ac:dyDescent="0.2">
      <c r="C4" s="3"/>
    </row>
    <row r="5" spans="1:8" s="2" customFormat="1" ht="12.75" x14ac:dyDescent="0.2">
      <c r="A5" s="204" t="str">
        <f>IF(Erläuterungen!C9 = "","",CONCATENATE(Erläuterungen!A9,":"," ",Erläuterungen!C9))</f>
        <v/>
      </c>
      <c r="B5" s="204"/>
      <c r="C5" s="204"/>
    </row>
    <row r="6" spans="1:8" ht="5.25" customHeight="1" x14ac:dyDescent="0.2"/>
    <row r="7" spans="1:8" x14ac:dyDescent="0.2">
      <c r="B7" s="66" t="s">
        <v>50</v>
      </c>
      <c r="C7" s="181"/>
    </row>
    <row r="9" spans="1:8" s="13" customFormat="1" ht="11.25" x14ac:dyDescent="0.2">
      <c r="A9" s="31">
        <v>1</v>
      </c>
      <c r="B9" s="31">
        <v>2</v>
      </c>
      <c r="C9" s="31">
        <v>3</v>
      </c>
      <c r="D9" s="31">
        <v>4</v>
      </c>
      <c r="E9" s="31">
        <v>5</v>
      </c>
      <c r="F9" s="31">
        <v>6</v>
      </c>
      <c r="G9" s="31">
        <v>7</v>
      </c>
      <c r="H9" s="31">
        <v>8</v>
      </c>
    </row>
    <row r="10" spans="1:8" s="14" customFormat="1" ht="42.75" x14ac:dyDescent="0.2">
      <c r="A10" s="32" t="s">
        <v>28</v>
      </c>
      <c r="B10" s="32" t="s">
        <v>29</v>
      </c>
      <c r="C10" s="32" t="s">
        <v>30</v>
      </c>
      <c r="D10" s="32" t="s">
        <v>31</v>
      </c>
      <c r="E10" s="32" t="s">
        <v>32</v>
      </c>
      <c r="F10" s="32" t="s">
        <v>33</v>
      </c>
      <c r="G10" s="32" t="s">
        <v>85</v>
      </c>
      <c r="H10" s="32" t="s">
        <v>86</v>
      </c>
    </row>
    <row r="11" spans="1:8" s="15" customFormat="1" ht="11.25" x14ac:dyDescent="0.2">
      <c r="A11" s="33" t="s">
        <v>7</v>
      </c>
      <c r="B11" s="33" t="s">
        <v>7</v>
      </c>
      <c r="C11" s="33" t="s">
        <v>7</v>
      </c>
      <c r="D11" s="33" t="s">
        <v>84</v>
      </c>
      <c r="E11" s="33" t="s">
        <v>7</v>
      </c>
      <c r="F11" s="33" t="s">
        <v>7</v>
      </c>
      <c r="G11" s="33" t="s">
        <v>5</v>
      </c>
      <c r="H11" s="33" t="s">
        <v>5</v>
      </c>
    </row>
    <row r="12" spans="1:8" x14ac:dyDescent="0.2">
      <c r="A12" s="67">
        <v>1</v>
      </c>
      <c r="B12" s="68"/>
      <c r="C12" s="69"/>
      <c r="D12" s="68"/>
      <c r="E12" s="69"/>
      <c r="F12" s="70"/>
      <c r="G12" s="159" t="str">
        <f>IF(B12="","",MIN(ROUNDUP((C12*E12*Grenzen!$A$13/12*F12),0),Grenzen!$A$13))</f>
        <v/>
      </c>
      <c r="H12" s="71" t="str">
        <f>IF(OR(B12="",$C$7=""),"",(VLOOKUP($C$7,Grenzen!$A$3:$C$11,IF(D12=Grenzen!$C$1,3,2))*G12))</f>
        <v/>
      </c>
    </row>
    <row r="13" spans="1:8" x14ac:dyDescent="0.2">
      <c r="A13" s="67">
        <v>2</v>
      </c>
      <c r="B13" s="68"/>
      <c r="C13" s="69"/>
      <c r="D13" s="68"/>
      <c r="E13" s="69"/>
      <c r="F13" s="70"/>
      <c r="G13" s="159" t="str">
        <f>IF(B13="","",MIN(ROUNDUP((C13*E13*Grenzen!$A$13/12*F13),0),Grenzen!$A$13))</f>
        <v/>
      </c>
      <c r="H13" s="71" t="str">
        <f>IF(OR(B13="",$C$7=""),"",(VLOOKUP($C$7,Grenzen!$A$3:$C$11,IF(D13=Grenzen!$C$1,3,2))*G13))</f>
        <v/>
      </c>
    </row>
    <row r="14" spans="1:8" x14ac:dyDescent="0.2">
      <c r="A14" s="67">
        <v>3</v>
      </c>
      <c r="B14" s="68"/>
      <c r="C14" s="69"/>
      <c r="D14" s="68"/>
      <c r="E14" s="69"/>
      <c r="F14" s="70"/>
      <c r="G14" s="159" t="str">
        <f>IF(B14="","",MIN(ROUNDUP((C14*E14*Grenzen!$A$13/12*F14),0),Grenzen!$A$13))</f>
        <v/>
      </c>
      <c r="H14" s="71" t="str">
        <f>IF(OR(B14="",$C$7=""),"",(VLOOKUP($C$7,Grenzen!$A$3:$C$11,IF(D14=Grenzen!$C$1,3,2))*G14))</f>
        <v/>
      </c>
    </row>
    <row r="15" spans="1:8" x14ac:dyDescent="0.2">
      <c r="A15" s="67">
        <v>4</v>
      </c>
      <c r="B15" s="68"/>
      <c r="C15" s="69"/>
      <c r="D15" s="68"/>
      <c r="E15" s="69"/>
      <c r="F15" s="70"/>
      <c r="G15" s="159" t="str">
        <f>IF(B15="","",MIN(ROUNDUP((C15*E15*Grenzen!$A$13/12*F15),0),Grenzen!$A$13))</f>
        <v/>
      </c>
      <c r="H15" s="71" t="str">
        <f>IF(OR(B15="",$C$7=""),"",(VLOOKUP($C$7,Grenzen!$A$3:$C$11,IF(D15=Grenzen!$C$1,3,2))*G15))</f>
        <v/>
      </c>
    </row>
    <row r="16" spans="1:8" x14ac:dyDescent="0.2">
      <c r="A16" s="67">
        <v>5</v>
      </c>
      <c r="B16" s="68"/>
      <c r="C16" s="69"/>
      <c r="D16" s="68"/>
      <c r="E16" s="69"/>
      <c r="F16" s="70"/>
      <c r="G16" s="159" t="str">
        <f>IF(B16="","",MIN(ROUNDUP((C16*E16*Grenzen!$A$13/12*F16),0),Grenzen!$A$13))</f>
        <v/>
      </c>
      <c r="H16" s="71" t="str">
        <f>IF(OR(B16="",$C$7=""),"",(VLOOKUP($C$7,Grenzen!$A$3:$C$11,IF(D16=Grenzen!$C$1,3,2))*G16))</f>
        <v/>
      </c>
    </row>
    <row r="17" spans="1:8" x14ac:dyDescent="0.2">
      <c r="A17" s="67">
        <v>6</v>
      </c>
      <c r="B17" s="68"/>
      <c r="C17" s="69"/>
      <c r="D17" s="68"/>
      <c r="E17" s="69"/>
      <c r="F17" s="70"/>
      <c r="G17" s="159" t="str">
        <f>IF(B17="","",MIN(ROUNDUP((C17*E17*Grenzen!$A$13/12*F17),0),Grenzen!$A$13))</f>
        <v/>
      </c>
      <c r="H17" s="71" t="str">
        <f>IF(OR(B17="",$C$7=""),"",(VLOOKUP($C$7,Grenzen!$A$3:$C$11,IF(D17=Grenzen!$C$1,3,2))*G17))</f>
        <v/>
      </c>
    </row>
    <row r="18" spans="1:8" x14ac:dyDescent="0.2">
      <c r="A18" s="67">
        <v>7</v>
      </c>
      <c r="B18" s="68"/>
      <c r="C18" s="69"/>
      <c r="D18" s="68"/>
      <c r="E18" s="69"/>
      <c r="F18" s="70"/>
      <c r="G18" s="159" t="str">
        <f>IF(B18="","",MIN(ROUNDUP((C18*E18*Grenzen!$A$13/12*F18),0),Grenzen!$A$13))</f>
        <v/>
      </c>
      <c r="H18" s="71" t="str">
        <f>IF(OR(B18="",$C$7=""),"",(VLOOKUP($C$7,Grenzen!$A$3:$C$11,IF(D18=Grenzen!$C$1,3,2))*G18))</f>
        <v/>
      </c>
    </row>
    <row r="19" spans="1:8" x14ac:dyDescent="0.2">
      <c r="A19" s="67">
        <v>8</v>
      </c>
      <c r="B19" s="68"/>
      <c r="C19" s="69"/>
      <c r="D19" s="68"/>
      <c r="E19" s="69"/>
      <c r="F19" s="70"/>
      <c r="G19" s="159" t="str">
        <f>IF(B19="","",MIN(ROUNDUP((C19*E19*Grenzen!$A$13/12*F19),0),Grenzen!$A$13))</f>
        <v/>
      </c>
      <c r="H19" s="71" t="str">
        <f>IF(OR(B19="",$C$7=""),"",(VLOOKUP($C$7,Grenzen!$A$3:$C$11,IF(D19=Grenzen!$C$1,3,2))*G19))</f>
        <v/>
      </c>
    </row>
    <row r="20" spans="1:8" x14ac:dyDescent="0.2">
      <c r="A20" s="67">
        <v>9</v>
      </c>
      <c r="B20" s="68"/>
      <c r="C20" s="69"/>
      <c r="D20" s="68"/>
      <c r="E20" s="69"/>
      <c r="F20" s="70"/>
      <c r="G20" s="159" t="str">
        <f>IF(B20="","",MIN(ROUNDUP((C20*E20*Grenzen!$A$13/12*F20),0),Grenzen!$A$13))</f>
        <v/>
      </c>
      <c r="H20" s="71" t="str">
        <f>IF(OR(B20="",$C$7=""),"",(VLOOKUP($C$7,Grenzen!$A$3:$C$11,IF(D20=Grenzen!$C$1,3,2))*G20))</f>
        <v/>
      </c>
    </row>
    <row r="21" spans="1:8" x14ac:dyDescent="0.2">
      <c r="A21" s="67">
        <v>10</v>
      </c>
      <c r="B21" s="68"/>
      <c r="C21" s="69"/>
      <c r="D21" s="68"/>
      <c r="E21" s="69"/>
      <c r="F21" s="70"/>
      <c r="G21" s="159" t="str">
        <f>IF(B21="","",MIN(ROUNDUP((C21*E21*Grenzen!$A$13/12*F21),0),Grenzen!$A$13))</f>
        <v/>
      </c>
      <c r="H21" s="71" t="str">
        <f>IF(OR(B21="",$C$7=""),"",(VLOOKUP($C$7,Grenzen!$A$3:$C$11,IF(D21=Grenzen!$C$1,3,2))*G21))</f>
        <v/>
      </c>
    </row>
    <row r="22" spans="1:8" x14ac:dyDescent="0.2">
      <c r="A22" s="67">
        <v>11</v>
      </c>
      <c r="B22" s="68"/>
      <c r="C22" s="69"/>
      <c r="D22" s="68"/>
      <c r="E22" s="69"/>
      <c r="F22" s="70"/>
      <c r="G22" s="159" t="str">
        <f>IF(B22="","",MIN(ROUNDUP((C22*E22*Grenzen!$A$13/12*F22),0),Grenzen!$A$13))</f>
        <v/>
      </c>
      <c r="H22" s="71" t="str">
        <f>IF(OR(B22="",$C$7=""),"",(VLOOKUP($C$7,Grenzen!$A$3:$C$11,IF(D22=Grenzen!$C$1,3,2))*G22))</f>
        <v/>
      </c>
    </row>
    <row r="23" spans="1:8" x14ac:dyDescent="0.2">
      <c r="A23" s="67">
        <v>12</v>
      </c>
      <c r="B23" s="68"/>
      <c r="C23" s="69"/>
      <c r="D23" s="68"/>
      <c r="E23" s="69"/>
      <c r="F23" s="70"/>
      <c r="G23" s="159" t="str">
        <f>IF(B23="","",MIN(ROUNDUP((C23*E23*Grenzen!$A$13/12*F23),0),Grenzen!$A$13))</f>
        <v/>
      </c>
      <c r="H23" s="71" t="str">
        <f>IF(OR(B23="",$C$7=""),"",(VLOOKUP($C$7,Grenzen!$A$3:$C$11,IF(D23=Grenzen!$C$1,3,2))*G23))</f>
        <v/>
      </c>
    </row>
    <row r="24" spans="1:8" x14ac:dyDescent="0.2">
      <c r="A24" s="67">
        <v>13</v>
      </c>
      <c r="B24" s="68"/>
      <c r="C24" s="69"/>
      <c r="D24" s="68"/>
      <c r="E24" s="69"/>
      <c r="F24" s="70"/>
      <c r="G24" s="159" t="str">
        <f>IF(B24="","",MIN(ROUNDUP((C24*E24*Grenzen!$A$13/12*F24),0),Grenzen!$A$13))</f>
        <v/>
      </c>
      <c r="H24" s="71" t="str">
        <f>IF(OR(B24="",$C$7=""),"",(VLOOKUP($C$7,Grenzen!$A$3:$C$11,IF(D24=Grenzen!$C$1,3,2))*G24))</f>
        <v/>
      </c>
    </row>
    <row r="25" spans="1:8" x14ac:dyDescent="0.2">
      <c r="A25" s="67">
        <v>14</v>
      </c>
      <c r="B25" s="68"/>
      <c r="C25" s="69"/>
      <c r="D25" s="68"/>
      <c r="E25" s="69"/>
      <c r="F25" s="70"/>
      <c r="G25" s="159" t="str">
        <f>IF(B25="","",MIN(ROUNDUP((C25*E25*Grenzen!$A$13/12*F25),0),Grenzen!$A$13))</f>
        <v/>
      </c>
      <c r="H25" s="71" t="str">
        <f>IF(OR(B25="",$C$7=""),"",(VLOOKUP($C$7,Grenzen!$A$3:$C$11,IF(D25=Grenzen!$C$1,3,2))*G25))</f>
        <v/>
      </c>
    </row>
    <row r="26" spans="1:8" x14ac:dyDescent="0.2">
      <c r="A26" s="67">
        <v>15</v>
      </c>
      <c r="B26" s="68"/>
      <c r="C26" s="69"/>
      <c r="D26" s="68"/>
      <c r="E26" s="69"/>
      <c r="F26" s="70"/>
      <c r="G26" s="159" t="str">
        <f>IF(B26="","",MIN(ROUNDUP((C26*E26*Grenzen!$A$13/12*F26),0),Grenzen!$A$13))</f>
        <v/>
      </c>
      <c r="H26" s="71" t="str">
        <f>IF(OR(B26="",$C$7=""),"",(VLOOKUP($C$7,Grenzen!$A$3:$C$11,IF(D26=Grenzen!$C$1,3,2))*G26))</f>
        <v/>
      </c>
    </row>
    <row r="27" spans="1:8" x14ac:dyDescent="0.2">
      <c r="A27" s="72"/>
      <c r="B27" s="72"/>
      <c r="C27" s="72"/>
      <c r="D27" s="72"/>
      <c r="E27" s="72"/>
      <c r="F27" s="73" t="s">
        <v>3</v>
      </c>
      <c r="G27" s="159">
        <f>SUM(G12:G26)</f>
        <v>0</v>
      </c>
      <c r="H27" s="71">
        <f>SUM(H12:H26)</f>
        <v>0</v>
      </c>
    </row>
    <row r="29" spans="1:8" x14ac:dyDescent="0.2">
      <c r="F29" s="12" t="s">
        <v>35</v>
      </c>
      <c r="H29" s="16">
        <f>ROUND(H27*15/100,2)</f>
        <v>0</v>
      </c>
    </row>
    <row r="30" spans="1:8" ht="15" thickBot="1" x14ac:dyDescent="0.25"/>
    <row r="31" spans="1:8" s="2" customFormat="1" ht="3.75" customHeight="1" x14ac:dyDescent="0.2">
      <c r="A31" s="40"/>
      <c r="B31" s="41"/>
      <c r="C31" s="41"/>
      <c r="D31" s="41"/>
      <c r="E31" s="41"/>
      <c r="F31" s="41"/>
      <c r="G31" s="41"/>
      <c r="H31" s="42"/>
    </row>
    <row r="32" spans="1:8" s="2" customFormat="1" ht="15.75" x14ac:dyDescent="0.25">
      <c r="A32" s="43" t="s">
        <v>40</v>
      </c>
      <c r="B32" s="44"/>
      <c r="C32" s="44"/>
      <c r="D32" s="44"/>
      <c r="E32" s="44"/>
      <c r="F32" s="44"/>
      <c r="G32" s="44"/>
      <c r="H32" s="45"/>
    </row>
    <row r="33" spans="1:8" s="2" customFormat="1" ht="3.75" customHeight="1" x14ac:dyDescent="0.25">
      <c r="A33" s="43"/>
      <c r="B33" s="44"/>
      <c r="C33" s="44"/>
      <c r="D33" s="44"/>
      <c r="E33" s="44"/>
      <c r="F33" s="44"/>
      <c r="G33" s="44"/>
      <c r="H33" s="45"/>
    </row>
    <row r="34" spans="1:8" s="2" customFormat="1" ht="15.75" x14ac:dyDescent="0.25">
      <c r="A34" s="43" t="s">
        <v>92</v>
      </c>
      <c r="B34" s="44"/>
      <c r="C34" s="44"/>
      <c r="D34" s="44"/>
      <c r="E34" s="44"/>
      <c r="F34" s="44"/>
      <c r="G34" s="44"/>
      <c r="H34" s="45"/>
    </row>
    <row r="35" spans="1:8" s="2" customFormat="1" ht="46.5" customHeight="1" x14ac:dyDescent="0.2">
      <c r="A35" s="236" t="s">
        <v>97</v>
      </c>
      <c r="B35" s="233"/>
      <c r="C35" s="233"/>
      <c r="D35" s="233"/>
      <c r="E35" s="233"/>
      <c r="F35" s="233"/>
      <c r="G35" s="233"/>
      <c r="H35" s="234"/>
    </row>
    <row r="36" spans="1:8" s="2" customFormat="1" ht="46.5" customHeight="1" x14ac:dyDescent="0.2">
      <c r="A36" s="237" t="s">
        <v>94</v>
      </c>
      <c r="B36" s="233"/>
      <c r="C36" s="233"/>
      <c r="D36" s="233"/>
      <c r="E36" s="233"/>
      <c r="F36" s="233"/>
      <c r="G36" s="233"/>
      <c r="H36" s="234"/>
    </row>
    <row r="37" spans="1:8" s="2" customFormat="1" ht="46.5" customHeight="1" x14ac:dyDescent="0.2">
      <c r="A37" s="237" t="s">
        <v>96</v>
      </c>
      <c r="B37" s="233"/>
      <c r="C37" s="233"/>
      <c r="D37" s="233"/>
      <c r="E37" s="233"/>
      <c r="F37" s="233"/>
      <c r="G37" s="233"/>
      <c r="H37" s="234"/>
    </row>
    <row r="38" spans="1:8" s="2" customFormat="1" x14ac:dyDescent="0.2">
      <c r="A38" s="232" t="s">
        <v>98</v>
      </c>
      <c r="B38" s="238"/>
      <c r="C38" s="238"/>
      <c r="D38" s="238"/>
      <c r="E38" s="238"/>
      <c r="F38" s="238"/>
      <c r="G38" s="238"/>
      <c r="H38" s="239"/>
    </row>
    <row r="39" spans="1:8" s="2" customFormat="1" ht="3.75" customHeight="1" x14ac:dyDescent="0.25">
      <c r="A39" s="43"/>
      <c r="B39" s="44"/>
      <c r="C39" s="44"/>
      <c r="D39" s="44"/>
      <c r="E39" s="44"/>
      <c r="F39" s="44"/>
      <c r="G39" s="44"/>
      <c r="H39" s="45"/>
    </row>
    <row r="40" spans="1:8" s="2" customFormat="1" ht="15" x14ac:dyDescent="0.25">
      <c r="A40" s="50" t="s">
        <v>41</v>
      </c>
      <c r="B40" s="44"/>
      <c r="C40" s="44"/>
      <c r="D40" s="44"/>
      <c r="E40" s="44"/>
      <c r="F40" s="44"/>
      <c r="G40" s="44"/>
      <c r="H40" s="45"/>
    </row>
    <row r="41" spans="1:8" s="2" customFormat="1" ht="28.5" customHeight="1" x14ac:dyDescent="0.2">
      <c r="A41" s="236" t="s">
        <v>44</v>
      </c>
      <c r="B41" s="233"/>
      <c r="C41" s="233"/>
      <c r="D41" s="233"/>
      <c r="E41" s="233"/>
      <c r="F41" s="233"/>
      <c r="G41" s="233"/>
      <c r="H41" s="234"/>
    </row>
    <row r="42" spans="1:8" s="2" customFormat="1" ht="3.75" customHeight="1" x14ac:dyDescent="0.25">
      <c r="A42" s="43"/>
      <c r="B42" s="44"/>
      <c r="C42" s="44"/>
      <c r="D42" s="44"/>
      <c r="E42" s="44"/>
      <c r="F42" s="44"/>
      <c r="G42" s="44"/>
      <c r="H42" s="45"/>
    </row>
    <row r="43" spans="1:8" s="2" customFormat="1" ht="15" x14ac:dyDescent="0.25">
      <c r="A43" s="50" t="s">
        <v>42</v>
      </c>
      <c r="B43" s="44"/>
      <c r="C43" s="44"/>
      <c r="D43" s="44"/>
      <c r="E43" s="44"/>
      <c r="F43" s="44"/>
      <c r="G43" s="44"/>
      <c r="H43" s="45"/>
    </row>
    <row r="44" spans="1:8" s="2" customFormat="1" ht="57" customHeight="1" x14ac:dyDescent="0.2">
      <c r="A44" s="232" t="s">
        <v>47</v>
      </c>
      <c r="B44" s="233"/>
      <c r="C44" s="233"/>
      <c r="D44" s="233"/>
      <c r="E44" s="233"/>
      <c r="F44" s="233"/>
      <c r="G44" s="233"/>
      <c r="H44" s="234"/>
    </row>
    <row r="45" spans="1:8" s="2" customFormat="1" ht="3.75" customHeight="1" x14ac:dyDescent="0.2">
      <c r="A45" s="149"/>
      <c r="B45" s="150"/>
      <c r="C45" s="150"/>
      <c r="D45" s="150"/>
      <c r="E45" s="150"/>
      <c r="F45" s="150"/>
      <c r="G45" s="150"/>
      <c r="H45" s="151"/>
    </row>
    <row r="46" spans="1:8" s="2" customFormat="1" ht="15" x14ac:dyDescent="0.25">
      <c r="A46" s="50" t="s">
        <v>43</v>
      </c>
      <c r="B46" s="150"/>
      <c r="C46" s="150"/>
      <c r="D46" s="150"/>
      <c r="E46" s="150"/>
      <c r="F46" s="150"/>
      <c r="G46" s="150"/>
      <c r="H46" s="151"/>
    </row>
    <row r="47" spans="1:8" s="2" customFormat="1" x14ac:dyDescent="0.2">
      <c r="A47" s="232" t="s">
        <v>83</v>
      </c>
      <c r="B47" s="233"/>
      <c r="C47" s="233"/>
      <c r="D47" s="233"/>
      <c r="E47" s="233"/>
      <c r="F47" s="233"/>
      <c r="G47" s="233"/>
      <c r="H47" s="234"/>
    </row>
    <row r="48" spans="1:8" s="2" customFormat="1" ht="3.75" customHeight="1" x14ac:dyDescent="0.25">
      <c r="A48" s="43"/>
      <c r="B48" s="44"/>
      <c r="C48" s="44"/>
      <c r="D48" s="44"/>
      <c r="E48" s="44"/>
      <c r="F48" s="44"/>
      <c r="G48" s="44"/>
      <c r="H48" s="45"/>
    </row>
    <row r="49" spans="1:8" s="2" customFormat="1" ht="15" x14ac:dyDescent="0.25">
      <c r="A49" s="50" t="s">
        <v>35</v>
      </c>
      <c r="B49" s="44"/>
      <c r="C49" s="44"/>
      <c r="D49" s="44"/>
      <c r="E49" s="44"/>
      <c r="F49" s="44"/>
      <c r="G49" s="44"/>
      <c r="H49" s="45"/>
    </row>
    <row r="50" spans="1:8" s="2" customFormat="1" ht="60" customHeight="1" x14ac:dyDescent="0.2">
      <c r="A50" s="232" t="s">
        <v>99</v>
      </c>
      <c r="B50" s="233"/>
      <c r="C50" s="233"/>
      <c r="D50" s="233"/>
      <c r="E50" s="233"/>
      <c r="F50" s="233"/>
      <c r="G50" s="233"/>
      <c r="H50" s="234"/>
    </row>
    <row r="51" spans="1:8" s="2" customFormat="1" ht="3.75" customHeight="1" x14ac:dyDescent="0.25">
      <c r="A51" s="43"/>
      <c r="B51" s="44"/>
      <c r="C51" s="44"/>
      <c r="D51" s="44"/>
      <c r="E51" s="44"/>
      <c r="F51" s="44"/>
      <c r="G51" s="44"/>
      <c r="H51" s="45"/>
    </row>
    <row r="52" spans="1:8" s="2" customFormat="1" ht="15" x14ac:dyDescent="0.25">
      <c r="A52" s="50" t="s">
        <v>45</v>
      </c>
      <c r="B52" s="44"/>
      <c r="C52" s="44"/>
      <c r="D52" s="44"/>
      <c r="E52" s="44"/>
      <c r="F52" s="44"/>
      <c r="G52" s="44"/>
      <c r="H52" s="45"/>
    </row>
    <row r="53" spans="1:8" s="2" customFormat="1" ht="28.5" customHeight="1" x14ac:dyDescent="0.2">
      <c r="A53" s="232" t="s">
        <v>100</v>
      </c>
      <c r="B53" s="233"/>
      <c r="C53" s="233"/>
      <c r="D53" s="233"/>
      <c r="E53" s="233"/>
      <c r="F53" s="233"/>
      <c r="G53" s="233"/>
      <c r="H53" s="234"/>
    </row>
    <row r="54" spans="1:8" s="2" customFormat="1" ht="3.75" customHeight="1" x14ac:dyDescent="0.25">
      <c r="A54" s="43"/>
      <c r="B54" s="44"/>
      <c r="C54" s="44"/>
      <c r="D54" s="44"/>
      <c r="E54" s="44"/>
      <c r="F54" s="44"/>
      <c r="G54" s="44"/>
      <c r="H54" s="45"/>
    </row>
    <row r="55" spans="1:8" s="2" customFormat="1" ht="15" x14ac:dyDescent="0.25">
      <c r="A55" s="51" t="s">
        <v>91</v>
      </c>
      <c r="B55" s="44"/>
      <c r="C55" s="44"/>
      <c r="D55" s="44"/>
      <c r="E55" s="44"/>
      <c r="F55" s="44"/>
      <c r="G55" s="44"/>
      <c r="H55" s="45"/>
    </row>
    <row r="56" spans="1:8" s="2" customFormat="1" ht="28.5" customHeight="1" x14ac:dyDescent="0.2">
      <c r="A56" s="235" t="s">
        <v>46</v>
      </c>
      <c r="B56" s="233"/>
      <c r="C56" s="233"/>
      <c r="D56" s="233"/>
      <c r="E56" s="233"/>
      <c r="F56" s="233"/>
      <c r="G56" s="233"/>
      <c r="H56" s="234"/>
    </row>
    <row r="57" spans="1:8" s="2" customFormat="1" ht="3.75" customHeight="1" thickBot="1" x14ac:dyDescent="0.25">
      <c r="A57" s="46"/>
      <c r="B57" s="47"/>
      <c r="C57" s="47"/>
      <c r="D57" s="47"/>
      <c r="E57" s="47"/>
      <c r="F57" s="47"/>
      <c r="G57" s="47"/>
      <c r="H57" s="48"/>
    </row>
    <row r="58" spans="1:8" x14ac:dyDescent="0.2">
      <c r="G58" s="49"/>
      <c r="H58" s="49"/>
    </row>
  </sheetData>
  <sheetProtection algorithmName="SHA-512" hashValue="E/SjNcuDPuQViL27AyYH2suPzk8+SLVjIKc9X5Xki6nDogjiqudGDiFIX+uLAZGjQD+xdF33Ei3XdfYyoYJ3tg==" saltValue="ZBUDzgbrJCDafcpvW6qHPQ==" spinCount="100000" sheet="1" selectLockedCells="1" sort="0"/>
  <mergeCells count="12">
    <mergeCell ref="A53:H53"/>
    <mergeCell ref="A56:H56"/>
    <mergeCell ref="A3:C3"/>
    <mergeCell ref="A5:C5"/>
    <mergeCell ref="A41:H41"/>
    <mergeCell ref="A44:H44"/>
    <mergeCell ref="A47:H47"/>
    <mergeCell ref="A50:H50"/>
    <mergeCell ref="A35:H35"/>
    <mergeCell ref="A36:H36"/>
    <mergeCell ref="A37:H37"/>
    <mergeCell ref="A38:H38"/>
  </mergeCells>
  <dataValidations count="1">
    <dataValidation type="decimal" operator="lessThanOrEqual" allowBlank="1" showErrorMessage="1" error="Der Beschäftigungsumfang kann nicht höher als 100 % sein. Bitte korrigieren Sie Ihre Eingabe." sqref="C12:C26 E12:E26">
      <formula1>1</formula1>
    </dataValidation>
  </dataValidations>
  <printOptions horizontalCentered="1"/>
  <pageMargins left="0.78740157480314965" right="0.78740157480314965" top="0.78740157480314965" bottom="0.78740157480314965" header="0.39370078740157483" footer="0.19685039370078741"/>
  <pageSetup paperSize="9" scale="88" orientation="landscape" r:id="rId1"/>
  <headerFooter alignWithMargins="0">
    <oddFooter>&amp;L&amp;8Stand: 17.03.2021&amp;C&amp;8Seite &amp;P von &amp;N&amp;R&amp;8&amp;A</oddFooter>
  </headerFooter>
  <rowBreaks count="1" manualBreakCount="1">
    <brk id="30"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Grenzen!$B$1:$C$1</xm:f>
          </x14:formula1>
          <xm:sqref>D12:D26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1:Q64"/>
  <sheetViews>
    <sheetView zoomScaleNormal="100" workbookViewId="0">
      <selection activeCell="B8" sqref="B8"/>
    </sheetView>
  </sheetViews>
  <sheetFormatPr baseColWidth="10" defaultRowHeight="12.75" x14ac:dyDescent="0.2"/>
  <cols>
    <col min="1" max="1" width="4.28515625" style="2" customWidth="1"/>
    <col min="2" max="2" width="2.42578125" style="2" customWidth="1"/>
    <col min="3" max="3" width="1.42578125" style="2" customWidth="1"/>
    <col min="4" max="4" width="37.85546875" style="2" customWidth="1"/>
    <col min="5" max="6" width="17.7109375" style="2" customWidth="1"/>
    <col min="7" max="7" width="22.85546875" style="2" customWidth="1"/>
    <col min="8" max="16384" width="11.42578125" style="2"/>
  </cols>
  <sheetData>
    <row r="1" spans="1:7" ht="18.75" customHeight="1" x14ac:dyDescent="0.25">
      <c r="A1" s="1" t="s">
        <v>11</v>
      </c>
      <c r="F1" s="1"/>
      <c r="G1" s="1"/>
    </row>
    <row r="3" spans="1:7" x14ac:dyDescent="0.2">
      <c r="A3" s="204" t="str">
        <f>IF(Erläuterungen!C7 = "","",CONCATENATE(Erläuterungen!A7,":"," ",Erläuterungen!C7))</f>
        <v/>
      </c>
      <c r="B3" s="204"/>
      <c r="C3" s="204"/>
      <c r="D3" s="204"/>
      <c r="E3" s="204"/>
      <c r="F3" s="204"/>
    </row>
    <row r="4" spans="1:7" ht="5.25" customHeight="1" x14ac:dyDescent="0.2">
      <c r="E4" s="3"/>
    </row>
    <row r="5" spans="1:7" x14ac:dyDescent="0.2">
      <c r="A5" s="204" t="str">
        <f>IF(Erläuterungen!C9 = "","",CONCATENATE(Erläuterungen!A9,":"," ",Erläuterungen!C9))</f>
        <v/>
      </c>
      <c r="B5" s="204"/>
      <c r="C5" s="204"/>
      <c r="D5" s="204"/>
      <c r="E5" s="204"/>
      <c r="F5" s="204"/>
    </row>
    <row r="6" spans="1:7" x14ac:dyDescent="0.2">
      <c r="D6" s="147"/>
      <c r="E6" s="147"/>
    </row>
    <row r="7" spans="1:7" x14ac:dyDescent="0.2">
      <c r="D7" s="147"/>
      <c r="E7" s="147"/>
    </row>
    <row r="8" spans="1:7" ht="12.75" customHeight="1" x14ac:dyDescent="0.2">
      <c r="B8" s="186"/>
      <c r="D8" s="38" t="s">
        <v>78</v>
      </c>
    </row>
    <row r="9" spans="1:7" ht="3" customHeight="1" x14ac:dyDescent="0.2">
      <c r="D9" s="38"/>
    </row>
    <row r="10" spans="1:7" x14ac:dyDescent="0.2">
      <c r="B10" s="186"/>
      <c r="D10" s="38" t="s">
        <v>79</v>
      </c>
    </row>
    <row r="11" spans="1:7" x14ac:dyDescent="0.2">
      <c r="D11" s="3"/>
      <c r="E11" s="3"/>
      <c r="F11" s="3"/>
      <c r="G11" s="3"/>
    </row>
    <row r="12" spans="1:7" x14ac:dyDescent="0.2">
      <c r="A12" s="263" t="s">
        <v>18</v>
      </c>
      <c r="B12" s="264"/>
      <c r="C12" s="264"/>
      <c r="D12" s="265"/>
      <c r="E12" s="148" t="s">
        <v>14</v>
      </c>
      <c r="F12" s="34" t="s">
        <v>15</v>
      </c>
      <c r="G12" s="8"/>
    </row>
    <row r="13" spans="1:7" x14ac:dyDescent="0.2">
      <c r="A13" s="266"/>
      <c r="B13" s="267"/>
      <c r="C13" s="267"/>
      <c r="D13" s="268"/>
      <c r="E13" s="35" t="s">
        <v>7</v>
      </c>
      <c r="F13" s="36" t="s">
        <v>5</v>
      </c>
      <c r="G13" s="8"/>
    </row>
    <row r="14" spans="1:7" ht="15" customHeight="1" x14ac:dyDescent="0.2">
      <c r="A14" s="240" t="s">
        <v>13</v>
      </c>
      <c r="B14" s="241"/>
      <c r="C14" s="241"/>
      <c r="D14" s="241"/>
      <c r="E14" s="182"/>
      <c r="F14" s="183" t="str">
        <f>IF(E14="","",100)</f>
        <v/>
      </c>
      <c r="G14" s="9"/>
    </row>
    <row r="15" spans="1:7" ht="15" customHeight="1" x14ac:dyDescent="0.2">
      <c r="A15" s="240" t="s">
        <v>21</v>
      </c>
      <c r="B15" s="241"/>
      <c r="C15" s="241"/>
      <c r="D15" s="241"/>
      <c r="E15" s="182"/>
      <c r="F15" s="183" t="str">
        <f>IF(OR(E15="",E14=""),"",(E15*F14/E14))</f>
        <v/>
      </c>
      <c r="G15" s="10"/>
    </row>
    <row r="16" spans="1:7" ht="15" customHeight="1" x14ac:dyDescent="0.2">
      <c r="A16" s="240" t="s">
        <v>22</v>
      </c>
      <c r="B16" s="241"/>
      <c r="C16" s="241"/>
      <c r="D16" s="241"/>
      <c r="E16" s="182"/>
      <c r="F16" s="183" t="str">
        <f>IF(OR(E14="",E16=""),"",E16*F14/E14)</f>
        <v/>
      </c>
      <c r="G16" s="5"/>
    </row>
    <row r="17" spans="1:7" x14ac:dyDescent="0.2">
      <c r="A17" s="17"/>
      <c r="B17" s="18"/>
      <c r="E17" s="18"/>
      <c r="F17" s="18"/>
      <c r="G17" s="5"/>
    </row>
    <row r="18" spans="1:7" x14ac:dyDescent="0.2">
      <c r="A18" s="263" t="s">
        <v>19</v>
      </c>
      <c r="B18" s="264"/>
      <c r="C18" s="264"/>
      <c r="D18" s="265"/>
      <c r="E18" s="25" t="s">
        <v>14</v>
      </c>
      <c r="F18" s="37" t="s">
        <v>15</v>
      </c>
      <c r="G18" s="8"/>
    </row>
    <row r="19" spans="1:7" x14ac:dyDescent="0.2">
      <c r="A19" s="266"/>
      <c r="B19" s="267"/>
      <c r="C19" s="267"/>
      <c r="D19" s="268"/>
      <c r="E19" s="35" t="s">
        <v>7</v>
      </c>
      <c r="F19" s="25" t="s">
        <v>5</v>
      </c>
      <c r="G19" s="8"/>
    </row>
    <row r="20" spans="1:7" ht="15" customHeight="1" x14ac:dyDescent="0.2">
      <c r="A20" s="240" t="s">
        <v>16</v>
      </c>
      <c r="B20" s="241"/>
      <c r="C20" s="241"/>
      <c r="D20" s="241"/>
      <c r="E20" s="172"/>
      <c r="F20" s="184" t="str">
        <f>IF(E20="","",100)</f>
        <v/>
      </c>
      <c r="G20" s="5"/>
    </row>
    <row r="21" spans="1:7" x14ac:dyDescent="0.2">
      <c r="A21" s="242"/>
      <c r="B21" s="243"/>
      <c r="C21" s="243"/>
      <c r="D21" s="243"/>
      <c r="E21" s="35" t="s">
        <v>5</v>
      </c>
      <c r="F21" s="25" t="s">
        <v>5</v>
      </c>
      <c r="G21" s="8"/>
    </row>
    <row r="22" spans="1:7" ht="15" customHeight="1" x14ac:dyDescent="0.2">
      <c r="A22" s="240" t="s">
        <v>21</v>
      </c>
      <c r="B22" s="241"/>
      <c r="C22" s="241"/>
      <c r="D22" s="241"/>
      <c r="E22" s="185" t="str">
        <f>IF(OR(E20="",F22=""),"",E20*F22/100)</f>
        <v/>
      </c>
      <c r="F22" s="184" t="str">
        <f>F15</f>
        <v/>
      </c>
      <c r="G22" s="5"/>
    </row>
    <row r="23" spans="1:7" ht="15" customHeight="1" x14ac:dyDescent="0.2">
      <c r="A23" s="240" t="s">
        <v>22</v>
      </c>
      <c r="B23" s="241"/>
      <c r="C23" s="241"/>
      <c r="D23" s="241"/>
      <c r="E23" s="185" t="str">
        <f>IF(OR(E20="",F23=""),"",E20*F23/100)</f>
        <v/>
      </c>
      <c r="F23" s="184" t="str">
        <f>F16</f>
        <v/>
      </c>
      <c r="G23" s="5"/>
    </row>
    <row r="24" spans="1:7" ht="25.5" customHeight="1" x14ac:dyDescent="0.2">
      <c r="A24" s="17"/>
      <c r="B24" s="17"/>
      <c r="E24" s="18"/>
      <c r="F24" s="21"/>
      <c r="G24" s="5"/>
    </row>
    <row r="25" spans="1:7" x14ac:dyDescent="0.2">
      <c r="A25" s="263" t="s">
        <v>17</v>
      </c>
      <c r="B25" s="264"/>
      <c r="C25" s="264"/>
      <c r="D25" s="265"/>
      <c r="E25" s="25" t="s">
        <v>14</v>
      </c>
      <c r="F25" s="37" t="s">
        <v>15</v>
      </c>
      <c r="G25" s="8"/>
    </row>
    <row r="26" spans="1:7" x14ac:dyDescent="0.2">
      <c r="A26" s="266"/>
      <c r="B26" s="267"/>
      <c r="C26" s="267"/>
      <c r="D26" s="268"/>
      <c r="E26" s="35" t="s">
        <v>7</v>
      </c>
      <c r="F26" s="25" t="s">
        <v>5</v>
      </c>
      <c r="G26" s="8"/>
    </row>
    <row r="27" spans="1:7" ht="15" customHeight="1" x14ac:dyDescent="0.2">
      <c r="A27" s="240" t="s">
        <v>73</v>
      </c>
      <c r="B27" s="241"/>
      <c r="C27" s="241"/>
      <c r="D27" s="241"/>
      <c r="E27" s="172"/>
      <c r="F27" s="184"/>
      <c r="G27" s="5"/>
    </row>
    <row r="28" spans="1:7" x14ac:dyDescent="0.2">
      <c r="A28" s="242"/>
      <c r="B28" s="243"/>
      <c r="C28" s="243"/>
      <c r="D28" s="243"/>
      <c r="E28" s="35" t="s">
        <v>5</v>
      </c>
      <c r="F28" s="25" t="s">
        <v>5</v>
      </c>
      <c r="G28" s="8"/>
    </row>
    <row r="29" spans="1:7" ht="15" customHeight="1" x14ac:dyDescent="0.2">
      <c r="A29" s="240" t="s">
        <v>23</v>
      </c>
      <c r="B29" s="241"/>
      <c r="C29" s="241"/>
      <c r="D29" s="241"/>
      <c r="E29" s="185" t="str">
        <f>IF(F29="","",E27*F29/100)</f>
        <v/>
      </c>
      <c r="F29" s="184" t="str">
        <f>F15</f>
        <v/>
      </c>
      <c r="G29" s="5"/>
    </row>
    <row r="30" spans="1:7" ht="15" customHeight="1" x14ac:dyDescent="0.2">
      <c r="A30" s="240" t="s">
        <v>24</v>
      </c>
      <c r="B30" s="241"/>
      <c r="C30" s="241"/>
      <c r="D30" s="241"/>
      <c r="E30" s="185" t="str">
        <f>IF(F30="","",E27*F30/100)</f>
        <v/>
      </c>
      <c r="F30" s="184" t="str">
        <f>F16</f>
        <v/>
      </c>
      <c r="G30" s="5"/>
    </row>
    <row r="31" spans="1:7" x14ac:dyDescent="0.2">
      <c r="A31" s="17"/>
      <c r="B31" s="18"/>
      <c r="E31" s="18"/>
      <c r="F31" s="18"/>
      <c r="G31" s="5"/>
    </row>
    <row r="32" spans="1:7" x14ac:dyDescent="0.2">
      <c r="A32" s="263" t="s">
        <v>26</v>
      </c>
      <c r="B32" s="264"/>
      <c r="C32" s="264"/>
      <c r="D32" s="265"/>
      <c r="E32" s="242" t="s">
        <v>14</v>
      </c>
      <c r="F32" s="247"/>
      <c r="G32" s="8"/>
    </row>
    <row r="33" spans="1:17" x14ac:dyDescent="0.2">
      <c r="A33" s="266"/>
      <c r="B33" s="267"/>
      <c r="C33" s="267"/>
      <c r="D33" s="268"/>
      <c r="E33" s="242" t="s">
        <v>5</v>
      </c>
      <c r="F33" s="247"/>
      <c r="G33" s="8"/>
    </row>
    <row r="34" spans="1:17" ht="14.25" customHeight="1" x14ac:dyDescent="0.2">
      <c r="A34" s="240" t="s">
        <v>20</v>
      </c>
      <c r="B34" s="241"/>
      <c r="C34" s="241"/>
      <c r="D34" s="241"/>
      <c r="E34" s="248" t="str">
        <f>IF(OR(E15="",E22=""),"",(IF(E15&gt;E22,E22,E15)))</f>
        <v/>
      </c>
      <c r="F34" s="249"/>
      <c r="G34" s="5"/>
    </row>
    <row r="35" spans="1:17" ht="15" customHeight="1" x14ac:dyDescent="0.2">
      <c r="A35" s="240" t="s">
        <v>17</v>
      </c>
      <c r="B35" s="241"/>
      <c r="C35" s="241"/>
      <c r="D35" s="241"/>
      <c r="E35" s="248" t="str">
        <f>E29</f>
        <v/>
      </c>
      <c r="F35" s="249"/>
      <c r="G35" s="5"/>
    </row>
    <row r="36" spans="1:17" ht="15" customHeight="1" x14ac:dyDescent="0.2">
      <c r="A36" s="269" t="s">
        <v>3</v>
      </c>
      <c r="B36" s="270"/>
      <c r="C36" s="270"/>
      <c r="D36" s="270"/>
      <c r="E36" s="250" t="str">
        <f>IF(E34="","",SUM(E34:E35))</f>
        <v/>
      </c>
      <c r="F36" s="251"/>
      <c r="G36" s="5"/>
    </row>
    <row r="37" spans="1:17" x14ac:dyDescent="0.2">
      <c r="A37" s="240" t="s">
        <v>25</v>
      </c>
      <c r="B37" s="241"/>
      <c r="C37" s="241"/>
      <c r="D37" s="241"/>
      <c r="E37" s="261" t="str">
        <f>IF(E36="","",IF((Übersicht!E11+Übersicht!E12+Übersicht!E13+Übersicht!E14+Übersicht!E15+Übersicht!E16)=0,"Bitte min. ein weiteres Tabellenblatt ausfüllen",(Übersicht!E11+Übersicht!E12+Übersicht!E13+Übersicht!E14+Übersicht!E15+Übersicht!E16)))</f>
        <v/>
      </c>
      <c r="F37" s="262"/>
      <c r="G37" s="5"/>
    </row>
    <row r="38" spans="1:17" ht="15" customHeight="1" x14ac:dyDescent="0.2">
      <c r="A38" s="240" t="s">
        <v>27</v>
      </c>
      <c r="B38" s="241"/>
      <c r="C38" s="241"/>
      <c r="D38" s="241"/>
      <c r="E38" s="248" t="str">
        <f>IF(OR(E37="",E37="Bitte min. ein weiteres Tabellenblatt ausfüllen"),"",E37/9)</f>
        <v/>
      </c>
      <c r="F38" s="249"/>
      <c r="G38" s="5"/>
    </row>
    <row r="39" spans="1:17" ht="14.25" customHeight="1" x14ac:dyDescent="0.2">
      <c r="A39" s="269" t="s">
        <v>26</v>
      </c>
      <c r="B39" s="270"/>
      <c r="C39" s="270"/>
      <c r="D39" s="270"/>
      <c r="E39" s="250" t="str">
        <f>IF(E38="","",IF(E38&lt;E36,E38,E36))</f>
        <v/>
      </c>
      <c r="F39" s="251"/>
      <c r="G39" s="5"/>
    </row>
    <row r="40" spans="1:17" x14ac:dyDescent="0.2">
      <c r="D40" s="17"/>
      <c r="E40" s="18"/>
      <c r="F40" s="18"/>
      <c r="G40" s="18"/>
      <c r="H40" s="19"/>
      <c r="I40" s="19"/>
      <c r="J40" s="19"/>
      <c r="K40" s="19"/>
      <c r="L40" s="19"/>
      <c r="M40" s="19"/>
      <c r="N40" s="19"/>
      <c r="O40" s="19"/>
      <c r="P40" s="19"/>
      <c r="Q40" s="19"/>
    </row>
    <row r="41" spans="1:17" x14ac:dyDescent="0.2">
      <c r="D41" s="17"/>
      <c r="E41" s="18"/>
      <c r="F41" s="18"/>
      <c r="G41" s="18"/>
      <c r="H41" s="19"/>
      <c r="I41" s="19"/>
      <c r="J41" s="19"/>
      <c r="K41" s="19"/>
      <c r="L41" s="19"/>
      <c r="M41" s="19"/>
      <c r="N41" s="19"/>
      <c r="O41" s="19"/>
      <c r="P41" s="19"/>
      <c r="Q41" s="19"/>
    </row>
    <row r="42" spans="1:17" ht="13.5" thickBot="1" x14ac:dyDescent="0.25">
      <c r="D42" s="17"/>
      <c r="E42" s="18"/>
      <c r="F42" s="18"/>
      <c r="G42" s="18"/>
      <c r="H42" s="19"/>
      <c r="I42" s="19"/>
      <c r="J42" s="19"/>
      <c r="K42" s="19"/>
      <c r="L42" s="19"/>
      <c r="M42" s="19"/>
      <c r="N42" s="19"/>
      <c r="O42" s="19"/>
      <c r="P42" s="19"/>
      <c r="Q42" s="19"/>
    </row>
    <row r="43" spans="1:17" s="79" customFormat="1" ht="3.75" customHeight="1" x14ac:dyDescent="0.2">
      <c r="A43" s="255"/>
      <c r="B43" s="256"/>
      <c r="C43" s="256"/>
      <c r="D43" s="256"/>
      <c r="E43" s="256"/>
      <c r="F43" s="257"/>
    </row>
    <row r="44" spans="1:17" s="79" customFormat="1" ht="15.75" x14ac:dyDescent="0.25">
      <c r="A44" s="252" t="s">
        <v>40</v>
      </c>
      <c r="B44" s="253"/>
      <c r="C44" s="253"/>
      <c r="D44" s="253"/>
      <c r="E44" s="253"/>
      <c r="F44" s="254"/>
    </row>
    <row r="45" spans="1:17" s="79" customFormat="1" ht="3.75" customHeight="1" x14ac:dyDescent="0.2">
      <c r="A45" s="258"/>
      <c r="B45" s="259"/>
      <c r="C45" s="259"/>
      <c r="D45" s="259"/>
      <c r="E45" s="259"/>
      <c r="F45" s="260"/>
    </row>
    <row r="46" spans="1:17" s="79" customFormat="1" ht="12.75" customHeight="1" x14ac:dyDescent="0.2">
      <c r="A46" s="229" t="s">
        <v>80</v>
      </c>
      <c r="B46" s="230"/>
      <c r="C46" s="230"/>
      <c r="D46" s="230"/>
      <c r="E46" s="230"/>
      <c r="F46" s="231"/>
    </row>
    <row r="47" spans="1:17" s="79" customFormat="1" ht="12.75" customHeight="1" x14ac:dyDescent="0.2">
      <c r="A47" s="229"/>
      <c r="B47" s="230"/>
      <c r="C47" s="230"/>
      <c r="D47" s="230"/>
      <c r="E47" s="230"/>
      <c r="F47" s="231"/>
    </row>
    <row r="48" spans="1:17" s="79" customFormat="1" ht="12.75" customHeight="1" x14ac:dyDescent="0.2">
      <c r="A48" s="229"/>
      <c r="B48" s="230"/>
      <c r="C48" s="230"/>
      <c r="D48" s="230"/>
      <c r="E48" s="230"/>
      <c r="F48" s="231"/>
    </row>
    <row r="49" spans="1:17" s="79" customFormat="1" ht="21.75" customHeight="1" x14ac:dyDescent="0.2">
      <c r="A49" s="229"/>
      <c r="B49" s="230"/>
      <c r="C49" s="230"/>
      <c r="D49" s="230"/>
      <c r="E49" s="230"/>
      <c r="F49" s="231"/>
    </row>
    <row r="50" spans="1:17" s="79" customFormat="1" ht="3.75" customHeight="1" x14ac:dyDescent="0.2">
      <c r="A50" s="258"/>
      <c r="B50" s="259"/>
      <c r="C50" s="259"/>
      <c r="D50" s="259"/>
      <c r="E50" s="259"/>
      <c r="F50" s="260"/>
    </row>
    <row r="51" spans="1:17" ht="12.75" customHeight="1" x14ac:dyDescent="0.2">
      <c r="A51" s="229" t="s">
        <v>72</v>
      </c>
      <c r="B51" s="230"/>
      <c r="C51" s="230"/>
      <c r="D51" s="230"/>
      <c r="E51" s="230"/>
      <c r="F51" s="231"/>
      <c r="G51" s="19"/>
      <c r="H51" s="19"/>
      <c r="I51" s="19"/>
      <c r="J51" s="19"/>
      <c r="K51" s="19"/>
      <c r="L51" s="19"/>
      <c r="M51" s="19"/>
      <c r="N51" s="19"/>
    </row>
    <row r="52" spans="1:17" ht="12.75" customHeight="1" x14ac:dyDescent="0.2">
      <c r="A52" s="229"/>
      <c r="B52" s="230"/>
      <c r="C52" s="230"/>
      <c r="D52" s="230"/>
      <c r="E52" s="230"/>
      <c r="F52" s="231"/>
      <c r="G52" s="19"/>
      <c r="H52" s="19"/>
      <c r="I52" s="19"/>
      <c r="J52" s="19"/>
      <c r="K52" s="19"/>
      <c r="L52" s="19"/>
      <c r="M52" s="19"/>
      <c r="N52" s="19"/>
    </row>
    <row r="53" spans="1:17" ht="12.75" customHeight="1" x14ac:dyDescent="0.2">
      <c r="A53" s="229"/>
      <c r="B53" s="230"/>
      <c r="C53" s="230"/>
      <c r="D53" s="230"/>
      <c r="E53" s="230"/>
      <c r="F53" s="231"/>
      <c r="G53" s="19"/>
      <c r="H53" s="19"/>
      <c r="I53" s="19"/>
      <c r="J53" s="19"/>
      <c r="K53" s="19"/>
      <c r="L53" s="19"/>
      <c r="M53" s="19"/>
      <c r="N53" s="19"/>
    </row>
    <row r="54" spans="1:17" ht="67.5" customHeight="1" x14ac:dyDescent="0.2">
      <c r="A54" s="229"/>
      <c r="B54" s="230"/>
      <c r="C54" s="230"/>
      <c r="D54" s="230"/>
      <c r="E54" s="230"/>
      <c r="F54" s="231"/>
      <c r="G54" s="19"/>
      <c r="H54" s="19"/>
      <c r="I54" s="19"/>
      <c r="J54" s="19"/>
      <c r="K54" s="19"/>
      <c r="L54" s="19"/>
      <c r="M54" s="19"/>
      <c r="N54" s="19"/>
    </row>
    <row r="55" spans="1:17" s="79" customFormat="1" ht="3.75" customHeight="1" thickBot="1" x14ac:dyDescent="0.25">
      <c r="A55" s="244"/>
      <c r="B55" s="245"/>
      <c r="C55" s="245"/>
      <c r="D55" s="245"/>
      <c r="E55" s="245"/>
      <c r="F55" s="246"/>
    </row>
    <row r="56" spans="1:17" x14ac:dyDescent="0.2">
      <c r="D56" s="17"/>
      <c r="E56" s="18"/>
      <c r="F56" s="18"/>
      <c r="G56" s="18"/>
      <c r="H56" s="19"/>
      <c r="I56" s="19"/>
      <c r="J56" s="19"/>
      <c r="K56" s="19"/>
      <c r="L56" s="19"/>
      <c r="M56" s="19"/>
      <c r="N56" s="19"/>
      <c r="O56" s="19"/>
      <c r="P56" s="19"/>
      <c r="Q56" s="19"/>
    </row>
    <row r="57" spans="1:17" x14ac:dyDescent="0.2">
      <c r="D57" s="17"/>
      <c r="E57" s="18"/>
      <c r="F57" s="18"/>
      <c r="G57" s="18"/>
      <c r="H57" s="19"/>
      <c r="I57" s="19"/>
      <c r="J57" s="19"/>
      <c r="K57" s="19"/>
      <c r="L57" s="19"/>
      <c r="M57" s="19"/>
      <c r="N57" s="19"/>
      <c r="O57" s="19"/>
      <c r="P57" s="19"/>
      <c r="Q57" s="19"/>
    </row>
    <row r="58" spans="1:17" x14ac:dyDescent="0.2">
      <c r="D58" s="17"/>
      <c r="E58" s="18"/>
      <c r="F58" s="18"/>
      <c r="G58" s="18"/>
      <c r="H58" s="19"/>
      <c r="I58" s="19"/>
      <c r="J58" s="19"/>
      <c r="K58" s="19"/>
      <c r="L58" s="19"/>
      <c r="M58" s="19"/>
      <c r="N58" s="19"/>
      <c r="O58" s="19"/>
      <c r="P58" s="19"/>
      <c r="Q58" s="19"/>
    </row>
    <row r="59" spans="1:17" x14ac:dyDescent="0.2">
      <c r="D59" s="17"/>
      <c r="E59" s="18"/>
      <c r="F59" s="18"/>
      <c r="G59" s="18"/>
      <c r="H59" s="19"/>
      <c r="I59" s="19"/>
      <c r="J59" s="19"/>
      <c r="K59" s="19"/>
      <c r="L59" s="19"/>
      <c r="M59" s="19"/>
      <c r="N59" s="19"/>
      <c r="O59" s="19"/>
      <c r="P59" s="19"/>
      <c r="Q59" s="19"/>
    </row>
    <row r="60" spans="1:17" x14ac:dyDescent="0.2">
      <c r="D60" s="20"/>
      <c r="E60" s="18"/>
      <c r="F60" s="18"/>
      <c r="G60" s="18"/>
      <c r="H60" s="19"/>
      <c r="I60" s="19"/>
      <c r="J60" s="19"/>
      <c r="K60" s="19"/>
      <c r="L60" s="19"/>
      <c r="M60" s="19"/>
      <c r="N60" s="19"/>
      <c r="O60" s="19"/>
      <c r="P60" s="19"/>
      <c r="Q60" s="19"/>
    </row>
    <row r="61" spans="1:17" ht="21" customHeight="1" x14ac:dyDescent="0.2">
      <c r="D61" s="6"/>
      <c r="E61" s="7"/>
      <c r="F61" s="7"/>
      <c r="G61" s="7"/>
    </row>
    <row r="62" spans="1:17" x14ac:dyDescent="0.2">
      <c r="D62" s="3"/>
      <c r="E62" s="3"/>
      <c r="F62" s="3"/>
      <c r="G62" s="3"/>
    </row>
    <row r="63" spans="1:17" x14ac:dyDescent="0.2">
      <c r="D63" s="3"/>
      <c r="E63" s="3"/>
      <c r="F63" s="3"/>
      <c r="G63" s="3"/>
    </row>
    <row r="64" spans="1:17" x14ac:dyDescent="0.2">
      <c r="D64" s="3"/>
      <c r="E64" s="3"/>
      <c r="F64" s="3"/>
      <c r="G64" s="3"/>
    </row>
  </sheetData>
  <sheetProtection algorithmName="SHA-512" hashValue="XhhqJTO24HjXR4tNuajMpmebd756abJMwJpKzHWm4yaa7vSyHtVTk3ScmBync7UQ2E/x1wuEgDpgKxtfxZVjmA==" saltValue="IXk8PD7PxXLrOSECvdMKkw==" spinCount="100000" sheet="1" selectLockedCells="1"/>
  <mergeCells count="38">
    <mergeCell ref="E37:F37"/>
    <mergeCell ref="E38:F38"/>
    <mergeCell ref="E39:F39"/>
    <mergeCell ref="A3:F3"/>
    <mergeCell ref="A5:F5"/>
    <mergeCell ref="A12:D13"/>
    <mergeCell ref="A14:D14"/>
    <mergeCell ref="A15:D15"/>
    <mergeCell ref="A16:D16"/>
    <mergeCell ref="A20:D20"/>
    <mergeCell ref="A36:D36"/>
    <mergeCell ref="A39:D39"/>
    <mergeCell ref="A18:D19"/>
    <mergeCell ref="A25:D26"/>
    <mergeCell ref="A32:D33"/>
    <mergeCell ref="A21:D21"/>
    <mergeCell ref="A55:F55"/>
    <mergeCell ref="E32:F32"/>
    <mergeCell ref="E33:F33"/>
    <mergeCell ref="E34:F34"/>
    <mergeCell ref="E35:F35"/>
    <mergeCell ref="E36:F36"/>
    <mergeCell ref="A34:D34"/>
    <mergeCell ref="A35:D35"/>
    <mergeCell ref="A44:F44"/>
    <mergeCell ref="A46:F49"/>
    <mergeCell ref="A51:F54"/>
    <mergeCell ref="A43:F43"/>
    <mergeCell ref="A45:F45"/>
    <mergeCell ref="A50:F50"/>
    <mergeCell ref="A37:D37"/>
    <mergeCell ref="A38:D38"/>
    <mergeCell ref="A30:D30"/>
    <mergeCell ref="A28:D28"/>
    <mergeCell ref="A22:D22"/>
    <mergeCell ref="A23:D23"/>
    <mergeCell ref="A27:D27"/>
    <mergeCell ref="A29:D29"/>
  </mergeCells>
  <phoneticPr fontId="3" type="noConversion"/>
  <dataValidations disablePrompts="1" count="1">
    <dataValidation type="list" allowBlank="1" showInputMessage="1" showErrorMessage="1" sqref="F1:G1">
      <formula1>Verwaltungsvorschrift</formula1>
    </dataValidation>
  </dataValidations>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ignoredErrors>
    <ignoredError sqref="F16" unlocked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dimension ref="A1:C34"/>
  <sheetViews>
    <sheetView zoomScaleNormal="100" workbookViewId="0">
      <selection activeCell="A11" sqref="A11"/>
    </sheetView>
  </sheetViews>
  <sheetFormatPr baseColWidth="10" defaultRowHeight="12.75" x14ac:dyDescent="0.2"/>
  <cols>
    <col min="1" max="1" width="42.85546875" style="2" customWidth="1"/>
    <col min="2" max="2" width="31.42578125" style="2" customWidth="1"/>
    <col min="3" max="3" width="15.7109375" style="2" customWidth="1"/>
    <col min="4" max="16384" width="11.42578125" style="2"/>
  </cols>
  <sheetData>
    <row r="1" spans="1:3" ht="18.75" customHeight="1" x14ac:dyDescent="0.25">
      <c r="A1" s="1" t="s">
        <v>48</v>
      </c>
    </row>
    <row r="3" spans="1:3" x14ac:dyDescent="0.2">
      <c r="A3" s="204" t="str">
        <f>IF(Erläuterungen!C7 = "","",CONCATENATE(Erläuterungen!A7,":"," ",Erläuterungen!C7))</f>
        <v/>
      </c>
      <c r="B3" s="204"/>
      <c r="C3" s="204"/>
    </row>
    <row r="4" spans="1:3" ht="5.25" customHeight="1" x14ac:dyDescent="0.2">
      <c r="C4" s="3"/>
    </row>
    <row r="5" spans="1:3" x14ac:dyDescent="0.2">
      <c r="A5" s="204" t="str">
        <f>IF(Erläuterungen!C9 = "","",CONCATENATE(Erläuterungen!A9,":"," ",Erläuterungen!C9))</f>
        <v/>
      </c>
      <c r="B5" s="204"/>
      <c r="C5" s="204"/>
    </row>
    <row r="8" spans="1:3" x14ac:dyDescent="0.2">
      <c r="A8" s="62">
        <v>1</v>
      </c>
      <c r="B8" s="25">
        <v>2</v>
      </c>
    </row>
    <row r="9" spans="1:3" s="22" customFormat="1" ht="21.75" customHeight="1" x14ac:dyDescent="0.2">
      <c r="A9" s="63" t="s">
        <v>8</v>
      </c>
      <c r="B9" s="26" t="s">
        <v>36</v>
      </c>
    </row>
    <row r="10" spans="1:3" x14ac:dyDescent="0.2">
      <c r="A10" s="64" t="s">
        <v>7</v>
      </c>
      <c r="B10" s="30" t="s">
        <v>7</v>
      </c>
    </row>
    <row r="11" spans="1:3" x14ac:dyDescent="0.2">
      <c r="A11" s="75"/>
      <c r="B11" s="172"/>
    </row>
    <row r="12" spans="1:3" x14ac:dyDescent="0.2">
      <c r="A12" s="75"/>
      <c r="B12" s="172"/>
    </row>
    <row r="13" spans="1:3" x14ac:dyDescent="0.2">
      <c r="A13" s="75"/>
      <c r="B13" s="172"/>
    </row>
    <row r="14" spans="1:3" x14ac:dyDescent="0.2">
      <c r="A14" s="75"/>
      <c r="B14" s="172"/>
    </row>
    <row r="15" spans="1:3" x14ac:dyDescent="0.2">
      <c r="A15" s="75"/>
      <c r="B15" s="172"/>
    </row>
    <row r="16" spans="1:3" x14ac:dyDescent="0.2">
      <c r="A16" s="75"/>
      <c r="B16" s="172"/>
    </row>
    <row r="17" spans="1:2" x14ac:dyDescent="0.2">
      <c r="A17" s="75"/>
      <c r="B17" s="172"/>
    </row>
    <row r="18" spans="1:2" x14ac:dyDescent="0.2">
      <c r="A18" s="75"/>
      <c r="B18" s="172"/>
    </row>
    <row r="19" spans="1:2" x14ac:dyDescent="0.2">
      <c r="A19" s="75"/>
      <c r="B19" s="172"/>
    </row>
    <row r="20" spans="1:2" x14ac:dyDescent="0.2">
      <c r="A20" s="75"/>
      <c r="B20" s="172"/>
    </row>
    <row r="21" spans="1:2" x14ac:dyDescent="0.2">
      <c r="A21" s="75"/>
      <c r="B21" s="172"/>
    </row>
    <row r="22" spans="1:2" x14ac:dyDescent="0.2">
      <c r="A22" s="75"/>
      <c r="B22" s="172"/>
    </row>
    <row r="23" spans="1:2" x14ac:dyDescent="0.2">
      <c r="A23" s="75"/>
      <c r="B23" s="172"/>
    </row>
    <row r="24" spans="1:2" x14ac:dyDescent="0.2">
      <c r="A24" s="75"/>
      <c r="B24" s="172"/>
    </row>
    <row r="25" spans="1:2" x14ac:dyDescent="0.2">
      <c r="A25" s="75"/>
      <c r="B25" s="172"/>
    </row>
    <row r="26" spans="1:2" x14ac:dyDescent="0.2">
      <c r="A26" s="75"/>
      <c r="B26" s="172"/>
    </row>
    <row r="27" spans="1:2" x14ac:dyDescent="0.2">
      <c r="A27" s="75"/>
      <c r="B27" s="172"/>
    </row>
    <row r="28" spans="1:2" x14ac:dyDescent="0.2">
      <c r="A28" s="75"/>
      <c r="B28" s="172"/>
    </row>
    <row r="29" spans="1:2" x14ac:dyDescent="0.2">
      <c r="A29" s="75"/>
      <c r="B29" s="172"/>
    </row>
    <row r="30" spans="1:2" x14ac:dyDescent="0.2">
      <c r="A30" s="75"/>
      <c r="B30" s="172"/>
    </row>
    <row r="31" spans="1:2" x14ac:dyDescent="0.2">
      <c r="A31" s="75"/>
      <c r="B31" s="172"/>
    </row>
    <row r="32" spans="1:2" x14ac:dyDescent="0.2">
      <c r="A32" s="75"/>
      <c r="B32" s="172"/>
    </row>
    <row r="33" spans="1:2" x14ac:dyDescent="0.2">
      <c r="A33" s="75"/>
      <c r="B33" s="172"/>
    </row>
    <row r="34" spans="1:2" s="22" customFormat="1" ht="21" customHeight="1" x14ac:dyDescent="0.2">
      <c r="A34" s="65" t="s">
        <v>3</v>
      </c>
      <c r="B34" s="174" t="str">
        <f>IF(SUM(B11:B33)=0,"",SUM(B11:B33))</f>
        <v/>
      </c>
    </row>
  </sheetData>
  <sheetProtection algorithmName="SHA-512" hashValue="7GBwVZkPjXjO/YusS72d8iwRBY3Aa9Pv+d7gig7E2amlazGfQ7x+YHkM/YenXLxr4JCbFDcyy0uRu1hYBqueBQ==" saltValue="s0zaHy+9PWmDCPu1SR2mpQ==" spinCount="100000" sheet="1" selectLockedCells="1"/>
  <mergeCells count="2">
    <mergeCell ref="A3:C3"/>
    <mergeCell ref="A5:C5"/>
  </mergeCells>
  <phoneticPr fontId="3" type="noConversion"/>
  <printOptions horizontalCentered="1"/>
  <pageMargins left="0.78740157480314965" right="0.78740157480314965" top="0.78740157480314965" bottom="0.78740157480314965" header="0.39370078740157483" footer="0.19685039370078741"/>
  <pageSetup paperSize="9" scale="97" orientation="landscape" r:id="rId1"/>
  <headerFooter alignWithMargins="0">
    <oddFooter>&amp;L&amp;8Stand: 17.03.2021&amp;C&amp;8Seite &amp;P von &amp;N&amp;R&amp;8&amp;A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tabColor indexed="44"/>
  </sheetPr>
  <dimension ref="A1:C17"/>
  <sheetViews>
    <sheetView zoomScaleNormal="100" workbookViewId="0">
      <selection activeCell="A16" sqref="A16"/>
    </sheetView>
  </sheetViews>
  <sheetFormatPr baseColWidth="10" defaultRowHeight="12.75" x14ac:dyDescent="0.2"/>
  <cols>
    <col min="1" max="1" width="10.28515625" style="153" customWidth="1"/>
    <col min="2" max="2" width="24.42578125" bestFit="1" customWidth="1"/>
    <col min="3" max="3" width="26" bestFit="1" customWidth="1"/>
  </cols>
  <sheetData>
    <row r="1" spans="1:3" ht="38.25" x14ac:dyDescent="0.2">
      <c r="A1" s="271" t="s">
        <v>38</v>
      </c>
      <c r="B1" s="170" t="s">
        <v>90</v>
      </c>
      <c r="C1" s="170" t="s">
        <v>89</v>
      </c>
    </row>
    <row r="2" spans="1:3" x14ac:dyDescent="0.2">
      <c r="A2" s="272"/>
      <c r="B2" s="158" t="s">
        <v>82</v>
      </c>
      <c r="C2" s="158" t="s">
        <v>81</v>
      </c>
    </row>
    <row r="3" spans="1:3" x14ac:dyDescent="0.2">
      <c r="A3" s="154">
        <v>2021</v>
      </c>
      <c r="B3" s="157">
        <v>43</v>
      </c>
      <c r="C3" s="157">
        <v>33</v>
      </c>
    </row>
    <row r="4" spans="1:3" x14ac:dyDescent="0.2">
      <c r="A4" s="154">
        <v>2022</v>
      </c>
      <c r="B4" s="152">
        <v>44</v>
      </c>
      <c r="C4" s="152">
        <v>34</v>
      </c>
    </row>
    <row r="5" spans="1:3" x14ac:dyDescent="0.2">
      <c r="A5" s="154">
        <v>2023</v>
      </c>
      <c r="B5" s="152">
        <v>45</v>
      </c>
      <c r="C5" s="152">
        <v>34</v>
      </c>
    </row>
    <row r="6" spans="1:3" x14ac:dyDescent="0.2">
      <c r="A6" s="154">
        <v>2024</v>
      </c>
      <c r="B6" s="152">
        <v>46</v>
      </c>
      <c r="C6" s="152">
        <v>35</v>
      </c>
    </row>
    <row r="7" spans="1:3" x14ac:dyDescent="0.2">
      <c r="A7" s="154">
        <v>2025</v>
      </c>
      <c r="B7" s="152">
        <v>47</v>
      </c>
      <c r="C7" s="152">
        <v>36</v>
      </c>
    </row>
    <row r="8" spans="1:3" x14ac:dyDescent="0.2">
      <c r="A8" s="154">
        <v>2026</v>
      </c>
      <c r="B8" s="152">
        <v>48</v>
      </c>
      <c r="C8" s="152">
        <v>36</v>
      </c>
    </row>
    <row r="9" spans="1:3" x14ac:dyDescent="0.2">
      <c r="A9" s="154">
        <v>2027</v>
      </c>
      <c r="B9" s="152">
        <v>49</v>
      </c>
      <c r="C9" s="152">
        <v>37</v>
      </c>
    </row>
    <row r="10" spans="1:3" x14ac:dyDescent="0.2">
      <c r="A10" s="154">
        <v>2028</v>
      </c>
      <c r="B10" s="152">
        <v>50</v>
      </c>
      <c r="C10" s="152">
        <v>38</v>
      </c>
    </row>
    <row r="11" spans="1:3" x14ac:dyDescent="0.2">
      <c r="A11" s="154">
        <v>2029</v>
      </c>
      <c r="B11" s="152">
        <v>51</v>
      </c>
      <c r="C11" s="152">
        <v>39</v>
      </c>
    </row>
    <row r="12" spans="1:3" x14ac:dyDescent="0.2">
      <c r="A12" s="155"/>
    </row>
    <row r="13" spans="1:3" x14ac:dyDescent="0.2">
      <c r="A13" s="161">
        <v>1720</v>
      </c>
      <c r="B13" s="160" t="s">
        <v>87</v>
      </c>
    </row>
    <row r="16" spans="1:3" x14ac:dyDescent="0.2">
      <c r="A16" s="156"/>
    </row>
    <row r="17" spans="1:1" x14ac:dyDescent="0.2">
      <c r="A17" s="156"/>
    </row>
  </sheetData>
  <sheetProtection algorithmName="SHA-512" hashValue="aTsrDAkej5edN5qL35MzCWv5TeCcD1xLZEPiBSoTQdPfYGRGqKUV6NbYBGo7Yb7TfRP9YiB9HY6udoGHQifXJw==" saltValue="W5tfrix5pq8GXL734cwBYQ==" spinCount="100000" sheet="1" selectLockedCells="1"/>
  <mergeCells count="1">
    <mergeCell ref="A1:A2"/>
  </mergeCells>
  <phoneticPr fontId="3" type="noConversion"/>
  <printOptions horizontalCentered="1"/>
  <pageMargins left="0.78740157480314965" right="0.78740157480314965" top="0.78740157480314965" bottom="0.78740157480314965" header="0.39370078740157483" footer="0.19685039370078741"/>
  <pageSetup paperSize="9" scale="97" orientation="portrait" r:id="rId1"/>
  <headerFooter alignWithMargins="0">
    <oddFooter>&amp;L&amp;8Stand: 17.03.2021&amp;C&amp;8Seite &amp;P von &amp;N&amp;R&amp;8&amp;A</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14</vt:i4>
      </vt:variant>
      <vt:variant>
        <vt:lpstr>Benannte Bereiche</vt:lpstr>
      </vt:variant>
      <vt:variant>
        <vt:i4>14</vt:i4>
      </vt:variant>
    </vt:vector>
  </HeadingPairs>
  <TitlesOfParts>
    <vt:vector size="28" baseType="lpstr">
      <vt:lpstr>Erläuterungen</vt:lpstr>
      <vt:lpstr>Übersicht</vt:lpstr>
      <vt:lpstr>Sachaufwendungen</vt:lpstr>
      <vt:lpstr>Reiseaufwendungen</vt:lpstr>
      <vt:lpstr>Investitionen</vt:lpstr>
      <vt:lpstr>Baukosten</vt:lpstr>
      <vt:lpstr>Personal - Jahr 1</vt:lpstr>
      <vt:lpstr>Personal - Jahr 2</vt:lpstr>
      <vt:lpstr>Personal - Jahr 3</vt:lpstr>
      <vt:lpstr>Personal - Jahr 4</vt:lpstr>
      <vt:lpstr>Personal - Jahr 5</vt:lpstr>
      <vt:lpstr>Grunderwerb</vt:lpstr>
      <vt:lpstr>Sonstige</vt:lpstr>
      <vt:lpstr>Grenzen</vt:lpstr>
      <vt:lpstr>Baukosten!Druckbereich</vt:lpstr>
      <vt:lpstr>Erläuterungen!Druckbereich</vt:lpstr>
      <vt:lpstr>Grunderwerb!Druckbereich</vt:lpstr>
      <vt:lpstr>Investitionen!Druckbereich</vt:lpstr>
      <vt:lpstr>'Personal - Jahr 1'!Druckbereich</vt:lpstr>
      <vt:lpstr>'Personal - Jahr 2'!Druckbereich</vt:lpstr>
      <vt:lpstr>'Personal - Jahr 3'!Druckbereich</vt:lpstr>
      <vt:lpstr>'Personal - Jahr 4'!Druckbereich</vt:lpstr>
      <vt:lpstr>'Personal - Jahr 5'!Druckbereich</vt:lpstr>
      <vt:lpstr>Reiseaufwendungen!Druckbereich</vt:lpstr>
      <vt:lpstr>Sachaufwendungen!Druckbereich</vt:lpstr>
      <vt:lpstr>Sonstige!Druckbereich</vt:lpstr>
      <vt:lpstr>Übersicht!Druckbereich</vt:lpstr>
      <vt:lpstr>ja</vt:lpstr>
    </vt:vector>
  </TitlesOfParts>
  <Company>L-Bank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Brotsmann, Rita (FH 9)</dc:creator>
  <cp:lastModifiedBy>Zieger, Birgit (FH 10)</cp:lastModifiedBy>
  <cp:lastPrinted>2021-03-15T14:06:38Z</cp:lastPrinted>
  <dcterms:created xsi:type="dcterms:W3CDTF">2013-12-02T10:43:42Z</dcterms:created>
  <dcterms:modified xsi:type="dcterms:W3CDTF">2021-03-17T12:43:23Z</dcterms:modified>
</cp:coreProperties>
</file>